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15" windowHeight="5355" activeTab="1"/>
  </bookViews>
  <sheets>
    <sheet name="REGOLAMENTO" sheetId="1" r:id="rId1"/>
    <sheet name="Risultati 2012" sheetId="2" r:id="rId2"/>
    <sheet name="Calcoli 2012" sheetId="3" r:id="rId3"/>
  </sheets>
  <definedNames>
    <definedName name="_xlnm.Print_Area" localSheetId="1">'Risultati 2012'!$A$1:$X$54</definedName>
  </definedNames>
  <calcPr fullCalcOnLoad="1"/>
</workbook>
</file>

<file path=xl/sharedStrings.xml><?xml version="1.0" encoding="utf-8"?>
<sst xmlns="http://schemas.openxmlformats.org/spreadsheetml/2006/main" count="449" uniqueCount="287">
  <si>
    <t>ECCELLENZA</t>
  </si>
  <si>
    <t>COPPA ITALIA</t>
  </si>
  <si>
    <t>REGOLAMENTO RIMBORSI                              CAMPIONATI di SALSOMAGGIORE</t>
  </si>
  <si>
    <t>=</t>
  </si>
  <si>
    <t>Alessandro</t>
  </si>
  <si>
    <t>Fortuna</t>
  </si>
  <si>
    <t>Frazzetto</t>
  </si>
  <si>
    <t>Arcifa</t>
  </si>
  <si>
    <t>Arcovito</t>
  </si>
  <si>
    <t>Gueci</t>
  </si>
  <si>
    <t>Arnone</t>
  </si>
  <si>
    <t>Iachella</t>
  </si>
  <si>
    <t>Arra</t>
  </si>
  <si>
    <t>Italiano</t>
  </si>
  <si>
    <t>Basile G</t>
  </si>
  <si>
    <t>La Spada</t>
  </si>
  <si>
    <t>Buda</t>
  </si>
  <si>
    <t>Buzzatti</t>
  </si>
  <si>
    <t>Cammisa</t>
  </si>
  <si>
    <t>Catania</t>
  </si>
  <si>
    <t>Colombo</t>
  </si>
  <si>
    <t>Nostro</t>
  </si>
  <si>
    <t>Corallo</t>
  </si>
  <si>
    <t>De Vecchi T</t>
  </si>
  <si>
    <t>Pezzino MR</t>
  </si>
  <si>
    <t>Porcino</t>
  </si>
  <si>
    <t>Di Pasquale</t>
  </si>
  <si>
    <t>Randazzo B</t>
  </si>
  <si>
    <t>Di Ruggiero</t>
  </si>
  <si>
    <t>Dungate</t>
  </si>
  <si>
    <t>Saltalamacchia</t>
  </si>
  <si>
    <t>Failla G</t>
  </si>
  <si>
    <t>Sortino</t>
  </si>
  <si>
    <t>Tonti</t>
  </si>
  <si>
    <t>Trovato</t>
  </si>
  <si>
    <t>Siracusano F</t>
  </si>
  <si>
    <t>Bonanno F.</t>
  </si>
  <si>
    <t>Basile T.</t>
  </si>
  <si>
    <t>Gianino S.</t>
  </si>
  <si>
    <t>Finale A</t>
  </si>
  <si>
    <t>Finale B</t>
  </si>
  <si>
    <t>Finale E</t>
  </si>
  <si>
    <t>6°</t>
  </si>
  <si>
    <t>Gianino G.</t>
  </si>
  <si>
    <t>Pappalardo</t>
  </si>
  <si>
    <t>Finale C</t>
  </si>
  <si>
    <t>Finale D</t>
  </si>
  <si>
    <t>Borzì V.</t>
  </si>
  <si>
    <t>17°</t>
  </si>
  <si>
    <t>Finale H</t>
  </si>
  <si>
    <t>12°</t>
  </si>
  <si>
    <t>Tuttobene D</t>
  </si>
  <si>
    <t>INDIVIDUALE Masch.</t>
  </si>
  <si>
    <t>INDIVIDUALE Femm.</t>
  </si>
  <si>
    <t>La somma destinata in bilancio come sostegno all'attività agoni-</t>
  </si>
  <si>
    <t xml:space="preserve">per una Società Sportiva siciliana che si recheranno effettivamen-  </t>
  </si>
  <si>
    <t>Alla fine dell'anno agonistico verrà redatto l'elenco di tutti i gio-</t>
  </si>
  <si>
    <t>Per ogni giocatore sarà quindi calcolata la "quota risultati" (rim-</t>
  </si>
  <si>
    <t>borso unitario per il totale personale dei punti) a cui verrà som-</t>
  </si>
  <si>
    <t xml:space="preserve">mata la "quota presenza", ottenendo così il rimborso totale per </t>
  </si>
  <si>
    <t>l'anno.</t>
  </si>
  <si>
    <t>Quei giocatori che, a seguito dei calcoli suesposti, non dovessero</t>
  </si>
  <si>
    <t>raggiungere la soglia minima di € 40, perderanno il diritto al rim-</t>
  </si>
  <si>
    <t>borso. Le somme così recuperate andranno divise equamente fra</t>
  </si>
  <si>
    <t>tutti gli altri aventi diritto.</t>
  </si>
  <si>
    <t xml:space="preserve">stica, sarà ripartita soltanto fra i giocatori tesserati come Agonisti    </t>
  </si>
  <si>
    <t>te a Salsomaggiore (o in quelle località in cui si svolgeranno le</t>
  </si>
  <si>
    <t>propria Società (o di altra ASD siciliana).</t>
  </si>
  <si>
    <t>catori aventi diritto al rimborso e a ciascuno verrà assegnato, in ba-</t>
  </si>
  <si>
    <t>se  alle tabelle,  il punteggio previsto per ogni Campionato.</t>
  </si>
  <si>
    <t>La somma destinata sarà quindi divisa in due tranche, una (60% del</t>
  </si>
  <si>
    <t xml:space="preserve">budget complessivo) destinata a premiare le "presenze", e che </t>
  </si>
  <si>
    <t>sarà divisa equamente fra tutti i giocatori tenendo conto del nume-</t>
  </si>
  <si>
    <t xml:space="preserve">ro di presenze ("quota presenza");  la seconda tranche (40 % del </t>
  </si>
  <si>
    <t>budget) sarà invece destinata a premiare i risultati.</t>
  </si>
  <si>
    <t>A tal fine verrà calcolata la somma totale di tutti i valori desunti</t>
  </si>
  <si>
    <t xml:space="preserve"> la somma per il totale dei punti.</t>
  </si>
  <si>
    <t>dalle tabelle e calcolato il valore unitario di ogni punto, dividendo</t>
  </si>
  <si>
    <t>Crupi Titto</t>
  </si>
  <si>
    <t>Nostro Gianni</t>
  </si>
  <si>
    <t>Randazzo Bruno</t>
  </si>
  <si>
    <t>Siracusano Filippo</t>
  </si>
  <si>
    <t>Serie A</t>
  </si>
  <si>
    <t>ME - Sq. Bonanno</t>
  </si>
  <si>
    <t>Bonanno G.</t>
  </si>
  <si>
    <t>Serie B</t>
  </si>
  <si>
    <t>CT - Sq. Maggi</t>
  </si>
  <si>
    <t>Di Pietro A</t>
  </si>
  <si>
    <t>ME - Sq. Buda</t>
  </si>
  <si>
    <t>CT - Sq. Pezzino</t>
  </si>
  <si>
    <t>COPPIE LIBERE</t>
  </si>
  <si>
    <t>Cammisa - Arcifa</t>
  </si>
  <si>
    <t>COPPIE SIGNORE</t>
  </si>
  <si>
    <t>Iachella - Arnone</t>
  </si>
  <si>
    <t>13^</t>
  </si>
  <si>
    <t>Gervasi R.</t>
  </si>
  <si>
    <t>19^</t>
  </si>
  <si>
    <t>Giacoppo</t>
  </si>
  <si>
    <t>Mazzio M.</t>
  </si>
  <si>
    <t>6° class.</t>
  </si>
  <si>
    <t>Ammendolia R.</t>
  </si>
  <si>
    <t>COPPIE MISTE</t>
  </si>
  <si>
    <t>Finale G</t>
  </si>
  <si>
    <t>Fortuna- Arnone</t>
  </si>
  <si>
    <t>ASSOLUTI SQUADRE MISTE</t>
  </si>
  <si>
    <t>CT - Sq. Basile</t>
  </si>
  <si>
    <t>3^ cl.</t>
  </si>
  <si>
    <t>CT - Sq. Failla</t>
  </si>
  <si>
    <t>CT - Sq. Cammisa</t>
  </si>
  <si>
    <t>5^ cl.</t>
  </si>
  <si>
    <t>RG - Sq. Arnone</t>
  </si>
  <si>
    <t>Petralito</t>
  </si>
  <si>
    <t>Burgio C.</t>
  </si>
  <si>
    <t>Mistretta G.</t>
  </si>
  <si>
    <r>
      <t>elim. 8</t>
    </r>
    <r>
      <rPr>
        <b/>
        <vertAlign val="superscript"/>
        <sz val="11"/>
        <color indexed="8"/>
        <rFont val="Calibri"/>
        <family val="2"/>
      </rPr>
      <t>i</t>
    </r>
  </si>
  <si>
    <t>Prato P</t>
  </si>
  <si>
    <t>Maggi P</t>
  </si>
  <si>
    <t>Pizzino</t>
  </si>
  <si>
    <t>Loreto</t>
  </si>
  <si>
    <t>De Angelis</t>
  </si>
  <si>
    <t>Savoca L.</t>
  </si>
  <si>
    <t>:</t>
  </si>
  <si>
    <t>Corsaro</t>
  </si>
  <si>
    <t>Pres</t>
  </si>
  <si>
    <t>Piazz</t>
  </si>
  <si>
    <t>€</t>
  </si>
  <si>
    <t>F0</t>
  </si>
  <si>
    <t>058</t>
  </si>
  <si>
    <t>150</t>
  </si>
  <si>
    <t>585</t>
  </si>
  <si>
    <t>301</t>
  </si>
  <si>
    <t>F0150</t>
  </si>
  <si>
    <t>F0301</t>
  </si>
  <si>
    <t>F0585</t>
  </si>
  <si>
    <t>F0058</t>
  </si>
  <si>
    <t>N° pres.</t>
  </si>
  <si>
    <t>N° piazz.</t>
  </si>
  <si>
    <t>Br CT</t>
  </si>
  <si>
    <t>Br. RG</t>
  </si>
  <si>
    <t>Br . ME</t>
  </si>
  <si>
    <t>Mond. Br.</t>
  </si>
  <si>
    <t>ME - Sq. Nostro</t>
  </si>
  <si>
    <t>Piraino</t>
  </si>
  <si>
    <t>Lumia E.</t>
  </si>
  <si>
    <t>Sindona A.</t>
  </si>
  <si>
    <t>Cutrupia A.</t>
  </si>
  <si>
    <t>Falzea P.</t>
  </si>
  <si>
    <t>Giacoppo C.</t>
  </si>
  <si>
    <t>Gramuglia L.</t>
  </si>
  <si>
    <t>Vitale N.</t>
  </si>
  <si>
    <t>Deodato L.</t>
  </si>
  <si>
    <t>Loteta S.</t>
  </si>
  <si>
    <t>Caldarera R.</t>
  </si>
  <si>
    <t>Prato C.</t>
  </si>
  <si>
    <t>Petrone C.</t>
  </si>
  <si>
    <t>6^ class</t>
  </si>
  <si>
    <t>Greco G.</t>
  </si>
  <si>
    <t>PA - Sq. Dungate</t>
  </si>
  <si>
    <t>10° Retroc.</t>
  </si>
  <si>
    <t>ME - Sq. Arcovito</t>
  </si>
  <si>
    <t>Deodato MP</t>
  </si>
  <si>
    <t>Squadre LIBERE</t>
  </si>
  <si>
    <t>Squadre  SIGNORE</t>
  </si>
  <si>
    <t>Pappalardo D.</t>
  </si>
  <si>
    <t>Arcuri F.</t>
  </si>
  <si>
    <t>Maggi Pl.</t>
  </si>
  <si>
    <t>CT-Sq.Alessandro</t>
  </si>
  <si>
    <t>21^</t>
  </si>
  <si>
    <t>Pennisi-Tuttobene D</t>
  </si>
  <si>
    <t>Brancato G - Augello</t>
  </si>
  <si>
    <t>80^</t>
  </si>
  <si>
    <t>Basile D. - Corallo</t>
  </si>
  <si>
    <t>Gianino G - Pezzino</t>
  </si>
  <si>
    <t>Dungate - Trovato</t>
  </si>
  <si>
    <t>Bonocore - Eotvos</t>
  </si>
  <si>
    <t>35^</t>
  </si>
  <si>
    <t>Fallica L.D.</t>
  </si>
  <si>
    <t>Bonocore</t>
  </si>
  <si>
    <t>Pennisi</t>
  </si>
  <si>
    <t>Augello</t>
  </si>
  <si>
    <t>Eotvos</t>
  </si>
  <si>
    <t xml:space="preserve">Gianino G </t>
  </si>
  <si>
    <t>576</t>
  </si>
  <si>
    <t>T &amp; V - ME</t>
  </si>
  <si>
    <t>F0576</t>
  </si>
  <si>
    <t>A.Yachting CT</t>
  </si>
  <si>
    <t>recup.</t>
  </si>
  <si>
    <t>RISULTATI delle FINALI NAZIONALI 2012</t>
  </si>
  <si>
    <t>Panzera Giancarlo</t>
  </si>
  <si>
    <t>8° cl. retr</t>
  </si>
  <si>
    <t>PA - Sq. Poma</t>
  </si>
  <si>
    <t>Torre G.i</t>
  </si>
  <si>
    <t>Gattuccio F.sco</t>
  </si>
  <si>
    <t>Belfiore S.</t>
  </si>
  <si>
    <t>Bua A.</t>
  </si>
  <si>
    <t>Gandolfo Er.</t>
  </si>
  <si>
    <t>Spanò Nicola</t>
  </si>
  <si>
    <t>ME - Sq. Deodato</t>
  </si>
  <si>
    <t>Chirieleison E.</t>
  </si>
  <si>
    <t>Maiorana S.</t>
  </si>
  <si>
    <t>CT - Sq. Arcifa</t>
  </si>
  <si>
    <t>5^ class</t>
  </si>
  <si>
    <t>Scoglio</t>
  </si>
  <si>
    <t xml:space="preserve">2^ cl. </t>
  </si>
  <si>
    <t>Mirabella A.</t>
  </si>
  <si>
    <t>Santoro L.</t>
  </si>
  <si>
    <t>4^ class</t>
  </si>
  <si>
    <t>ME - Sq. Ammendolia</t>
  </si>
  <si>
    <t>8^ cl. retr.</t>
  </si>
  <si>
    <t>Ruggeri A.</t>
  </si>
  <si>
    <t>23^</t>
  </si>
  <si>
    <t>Frazzetto-Ammendolia  8^ dir.</t>
  </si>
  <si>
    <t>2^  dir.</t>
  </si>
  <si>
    <t>3^ dir.</t>
  </si>
  <si>
    <t>Failla G.-(Carnicelli)</t>
  </si>
  <si>
    <t>69^</t>
  </si>
  <si>
    <t>75^</t>
  </si>
  <si>
    <t>48^</t>
  </si>
  <si>
    <t>116^</t>
  </si>
  <si>
    <r>
      <rPr>
        <sz val="11"/>
        <rFont val="Calibri"/>
        <family val="2"/>
      </rPr>
      <t>Basile D.</t>
    </r>
    <r>
      <rPr>
        <sz val="11"/>
        <color indexed="8"/>
        <rFont val="Calibri"/>
        <family val="2"/>
      </rPr>
      <t xml:space="preserve"> - Corallo</t>
    </r>
  </si>
  <si>
    <t>Greco G - Quattrocchi</t>
  </si>
  <si>
    <t>Capodicasa - Loreto</t>
  </si>
  <si>
    <t>Colombo-DiPasquale</t>
  </si>
  <si>
    <t>6^ class.</t>
  </si>
  <si>
    <t>?</t>
  </si>
  <si>
    <t>Prato P.</t>
  </si>
  <si>
    <t>1^ cl.PROM</t>
  </si>
  <si>
    <t>4^ Cl.</t>
  </si>
  <si>
    <t>3^ class.</t>
  </si>
  <si>
    <t>Maggi P.a</t>
  </si>
  <si>
    <t>Siracusano F.</t>
  </si>
  <si>
    <t>PA - Sq. Burgio</t>
  </si>
  <si>
    <t>7^ retr.</t>
  </si>
  <si>
    <t>Failla G - Failla A.</t>
  </si>
  <si>
    <t>59^</t>
  </si>
  <si>
    <t>53^</t>
  </si>
  <si>
    <t>Sortino - Italiano</t>
  </si>
  <si>
    <t>143^</t>
  </si>
  <si>
    <t>10^ Dir</t>
  </si>
  <si>
    <t>Arcovito-(Polimeni)</t>
  </si>
  <si>
    <t>25^</t>
  </si>
  <si>
    <t>Ammendolia-Ruggeri</t>
  </si>
  <si>
    <t>12^</t>
  </si>
  <si>
    <t>34^</t>
  </si>
  <si>
    <t>Mirabella A-Pizzino</t>
  </si>
  <si>
    <t>Nicosia G</t>
  </si>
  <si>
    <t>Virzì S.</t>
  </si>
  <si>
    <t>Finocchiaro P.</t>
  </si>
  <si>
    <t>13°</t>
  </si>
  <si>
    <t>9^</t>
  </si>
  <si>
    <t>De Luca M.</t>
  </si>
  <si>
    <t>27^</t>
  </si>
  <si>
    <t>28^</t>
  </si>
  <si>
    <t>Squadre Miste</t>
  </si>
  <si>
    <r>
      <t>ME -</t>
    </r>
    <r>
      <rPr>
        <b/>
        <u val="single"/>
        <sz val="9"/>
        <color indexed="8"/>
        <rFont val="Calibri"/>
        <family val="2"/>
      </rPr>
      <t>Arcovito</t>
    </r>
  </si>
  <si>
    <t>Impallomeni</t>
  </si>
  <si>
    <t>Sindona</t>
  </si>
  <si>
    <t>SR - Tonti</t>
  </si>
  <si>
    <t>Indaco</t>
  </si>
  <si>
    <t>Basile D.</t>
  </si>
  <si>
    <t>Messina L.</t>
  </si>
  <si>
    <r>
      <t>elim. 16</t>
    </r>
    <r>
      <rPr>
        <b/>
        <vertAlign val="superscript"/>
        <sz val="11"/>
        <color indexed="8"/>
        <rFont val="Calibri"/>
        <family val="2"/>
      </rPr>
      <t>i</t>
    </r>
  </si>
  <si>
    <t>1^ dir</t>
  </si>
  <si>
    <t>4^ Dir</t>
  </si>
  <si>
    <t>Failla A.</t>
  </si>
  <si>
    <t xml:space="preserve">Brancato G </t>
  </si>
  <si>
    <t>Quattrocchi</t>
  </si>
  <si>
    <t xml:space="preserve">Capodicasa </t>
  </si>
  <si>
    <t xml:space="preserve">Greco G </t>
  </si>
  <si>
    <t>Ammendolia</t>
  </si>
  <si>
    <t>Mirabella A</t>
  </si>
  <si>
    <t>702</t>
  </si>
  <si>
    <t>Panzera GC</t>
  </si>
  <si>
    <t>Nostro G</t>
  </si>
  <si>
    <t>Valore presenze</t>
  </si>
  <si>
    <t>Valore piazzamento</t>
  </si>
  <si>
    <t>Totale recuperato</t>
  </si>
  <si>
    <t>Ct-AY- Sq. Pennisi</t>
  </si>
  <si>
    <t>10^</t>
  </si>
  <si>
    <t>Retr.</t>
  </si>
  <si>
    <t>D'Agostino A</t>
  </si>
  <si>
    <t>De Angelis A</t>
  </si>
  <si>
    <t>Gangi C.</t>
  </si>
  <si>
    <t>M.Katira CT</t>
  </si>
  <si>
    <t>F0700</t>
  </si>
  <si>
    <t>F0702</t>
  </si>
  <si>
    <r>
      <t xml:space="preserve">fasi nazionali dei Campionati), </t>
    </r>
    <r>
      <rPr>
        <b/>
        <i/>
        <sz val="14"/>
        <color indexed="10"/>
        <rFont val="Calibri"/>
        <family val="2"/>
      </rPr>
      <t>giocando in rappresentanza della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</si>
</sst>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0.000"/>
    <numFmt numFmtId="167" formatCode="#,##0_ ;[Red]\-#,##0\ "/>
    <numFmt numFmtId="168" formatCode="&quot;€&quot;\ 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name val="Calibri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63" fillId="0" borderId="0" xfId="0" applyFont="1" applyAlignment="1">
      <alignment horizontal="center"/>
    </xf>
    <xf numFmtId="0" fontId="0" fillId="0" borderId="11" xfId="0" applyBorder="1" applyAlignment="1">
      <alignment/>
    </xf>
    <xf numFmtId="0" fontId="6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9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7" fillId="0" borderId="0" xfId="0" applyFont="1" applyAlignment="1">
      <alignment/>
    </xf>
    <xf numFmtId="1" fontId="7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8" fillId="0" borderId="13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68" fillId="0" borderId="18" xfId="0" applyFont="1" applyFill="1" applyBorder="1" applyAlignment="1">
      <alignment/>
    </xf>
    <xf numFmtId="0" fontId="6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69" fillId="0" borderId="19" xfId="0" applyFont="1" applyFill="1" applyBorder="1" applyAlignment="1">
      <alignment horizontal="center"/>
    </xf>
    <xf numFmtId="0" fontId="72" fillId="0" borderId="2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63" fillId="0" borderId="18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69" fillId="0" borderId="16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70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69" fillId="0" borderId="28" xfId="0" applyFont="1" applyFill="1" applyBorder="1" applyAlignment="1">
      <alignment horizontal="center"/>
    </xf>
    <xf numFmtId="0" fontId="67" fillId="0" borderId="29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Alignment="1">
      <alignment horizontal="center" textRotation="60"/>
    </xf>
    <xf numFmtId="0" fontId="67" fillId="0" borderId="29" xfId="0" applyFont="1" applyBorder="1" applyAlignment="1">
      <alignment/>
    </xf>
    <xf numFmtId="0" fontId="67" fillId="0" borderId="30" xfId="0" applyFont="1" applyBorder="1" applyAlignment="1">
      <alignment/>
    </xf>
    <xf numFmtId="0" fontId="67" fillId="0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69" fillId="0" borderId="14" xfId="0" applyFont="1" applyBorder="1" applyAlignment="1">
      <alignment horizontal="center"/>
    </xf>
    <xf numFmtId="0" fontId="69" fillId="0" borderId="32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69" fillId="0" borderId="28" xfId="0" applyFont="1" applyBorder="1" applyAlignment="1">
      <alignment horizontal="center"/>
    </xf>
    <xf numFmtId="0" fontId="72" fillId="0" borderId="24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0" fillId="0" borderId="34" xfId="0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18" xfId="0" applyFont="1" applyFill="1" applyBorder="1" applyAlignment="1">
      <alignment/>
    </xf>
    <xf numFmtId="0" fontId="69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68" fillId="0" borderId="34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7" xfId="0" applyBorder="1" applyAlignment="1">
      <alignment/>
    </xf>
    <xf numFmtId="49" fontId="71" fillId="0" borderId="0" xfId="0" applyNumberFormat="1" applyFont="1" applyFill="1" applyBorder="1" applyAlignment="1">
      <alignment horizontal="center"/>
    </xf>
    <xf numFmtId="49" fontId="71" fillId="0" borderId="15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165" fontId="7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4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57" fillId="0" borderId="2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68" fillId="0" borderId="23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/>
    </xf>
    <xf numFmtId="0" fontId="77" fillId="0" borderId="24" xfId="0" applyFont="1" applyFill="1" applyBorder="1" applyAlignment="1">
      <alignment/>
    </xf>
    <xf numFmtId="0" fontId="69" fillId="0" borderId="11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81" fillId="0" borderId="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9" fillId="0" borderId="4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82" fillId="0" borderId="30" xfId="0" applyFont="1" applyFill="1" applyBorder="1" applyAlignment="1">
      <alignment/>
    </xf>
    <xf numFmtId="0" fontId="83" fillId="0" borderId="17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7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67" fillId="33" borderId="18" xfId="0" applyFont="1" applyFill="1" applyBorder="1" applyAlignment="1">
      <alignment horizontal="center"/>
    </xf>
    <xf numFmtId="0" fontId="67" fillId="33" borderId="24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36" xfId="0" applyFill="1" applyBorder="1" applyAlignment="1">
      <alignment/>
    </xf>
    <xf numFmtId="0" fontId="80" fillId="0" borderId="0" xfId="0" applyFont="1" applyAlignment="1">
      <alignment horizontal="left"/>
    </xf>
    <xf numFmtId="168" fontId="6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84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/>
    </xf>
    <xf numFmtId="2" fontId="78" fillId="0" borderId="0" xfId="0" applyNumberFormat="1" applyFont="1" applyAlignment="1">
      <alignment/>
    </xf>
    <xf numFmtId="0" fontId="85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Alignment="1">
      <alignment/>
    </xf>
    <xf numFmtId="2" fontId="86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1" fontId="70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68" fontId="63" fillId="0" borderId="0" xfId="0" applyNumberFormat="1" applyFont="1" applyAlignment="1">
      <alignment horizontal="center" vertical="center"/>
    </xf>
    <xf numFmtId="0" fontId="86" fillId="0" borderId="11" xfId="0" applyFont="1" applyBorder="1" applyAlignment="1">
      <alignment/>
    </xf>
    <xf numFmtId="2" fontId="86" fillId="0" borderId="11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74" fillId="0" borderId="0" xfId="0" applyFont="1" applyBorder="1" applyAlignment="1">
      <alignment horizontal="right"/>
    </xf>
    <xf numFmtId="0" fontId="74" fillId="0" borderId="16" xfId="0" applyFont="1" applyBorder="1" applyAlignment="1">
      <alignment horizontal="left"/>
    </xf>
    <xf numFmtId="0" fontId="79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/>
    </xf>
    <xf numFmtId="2" fontId="86" fillId="0" borderId="0" xfId="0" applyNumberFormat="1" applyFont="1" applyBorder="1" applyAlignment="1">
      <alignment/>
    </xf>
    <xf numFmtId="2" fontId="86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78" fillId="0" borderId="15" xfId="0" applyFont="1" applyFill="1" applyBorder="1" applyAlignment="1">
      <alignment horizontal="center"/>
    </xf>
    <xf numFmtId="0" fontId="85" fillId="0" borderId="15" xfId="0" applyFont="1" applyBorder="1" applyAlignment="1">
      <alignment horizontal="center"/>
    </xf>
    <xf numFmtId="1" fontId="70" fillId="0" borderId="46" xfId="0" applyNumberFormat="1" applyFont="1" applyBorder="1" applyAlignment="1">
      <alignment horizontal="center"/>
    </xf>
    <xf numFmtId="0" fontId="85" fillId="0" borderId="15" xfId="0" applyFont="1" applyFill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2" fontId="57" fillId="0" borderId="11" xfId="0" applyNumberFormat="1" applyFont="1" applyFill="1" applyBorder="1" applyAlignment="1">
      <alignment/>
    </xf>
    <xf numFmtId="0" fontId="79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86" fillId="0" borderId="23" xfId="0" applyFont="1" applyBorder="1" applyAlignment="1">
      <alignment/>
    </xf>
    <xf numFmtId="0" fontId="0" fillId="0" borderId="0" xfId="0" applyAlignment="1">
      <alignment vertical="center"/>
    </xf>
    <xf numFmtId="0" fontId="88" fillId="34" borderId="24" xfId="0" applyFont="1" applyFill="1" applyBorder="1" applyAlignment="1">
      <alignment/>
    </xf>
    <xf numFmtId="0" fontId="88" fillId="34" borderId="18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88" fillId="0" borderId="0" xfId="0" applyFont="1" applyAlignment="1">
      <alignment vertical="center"/>
    </xf>
    <xf numFmtId="0" fontId="67" fillId="0" borderId="0" xfId="0" applyFont="1" applyAlignment="1" quotePrefix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63" fillId="0" borderId="26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89" fillId="0" borderId="48" xfId="0" applyFont="1" applyBorder="1" applyAlignment="1">
      <alignment horizontal="left"/>
    </xf>
    <xf numFmtId="0" fontId="89" fillId="0" borderId="49" xfId="0" applyFont="1" applyBorder="1" applyAlignment="1">
      <alignment horizontal="left"/>
    </xf>
    <xf numFmtId="0" fontId="89" fillId="0" borderId="50" xfId="0" applyFont="1" applyBorder="1" applyAlignment="1">
      <alignment horizontal="left"/>
    </xf>
    <xf numFmtId="0" fontId="89" fillId="0" borderId="34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89" fillId="0" borderId="40" xfId="0" applyFont="1" applyBorder="1" applyAlignment="1">
      <alignment horizontal="left" vertical="center"/>
    </xf>
    <xf numFmtId="0" fontId="67" fillId="0" borderId="2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40" xfId="0" applyFont="1" applyBorder="1" applyAlignment="1">
      <alignment horizontal="left"/>
    </xf>
    <xf numFmtId="0" fontId="90" fillId="0" borderId="51" xfId="0" applyFont="1" applyBorder="1" applyAlignment="1">
      <alignment horizontal="left"/>
    </xf>
    <xf numFmtId="0" fontId="89" fillId="0" borderId="52" xfId="0" applyFont="1" applyBorder="1" applyAlignment="1">
      <alignment horizontal="left"/>
    </xf>
    <xf numFmtId="0" fontId="89" fillId="0" borderId="53" xfId="0" applyFont="1" applyBorder="1" applyAlignment="1">
      <alignment horizontal="left"/>
    </xf>
    <xf numFmtId="0" fontId="89" fillId="0" borderId="51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70" fillId="0" borderId="11" xfId="0" applyFont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67" fillId="33" borderId="54" xfId="0" applyFont="1" applyFill="1" applyBorder="1" applyAlignment="1">
      <alignment horizontal="center"/>
    </xf>
    <xf numFmtId="0" fontId="67" fillId="33" borderId="55" xfId="0" applyFont="1" applyFill="1" applyBorder="1" applyAlignment="1">
      <alignment horizontal="center"/>
    </xf>
    <xf numFmtId="0" fontId="67" fillId="33" borderId="56" xfId="0" applyFont="1" applyFill="1" applyBorder="1" applyAlignment="1">
      <alignment horizontal="center"/>
    </xf>
    <xf numFmtId="0" fontId="67" fillId="33" borderId="57" xfId="0" applyFont="1" applyFill="1" applyBorder="1" applyAlignment="1">
      <alignment horizontal="center"/>
    </xf>
    <xf numFmtId="0" fontId="67" fillId="33" borderId="58" xfId="0" applyFont="1" applyFill="1" applyBorder="1" applyAlignment="1">
      <alignment horizontal="center"/>
    </xf>
    <xf numFmtId="0" fontId="67" fillId="33" borderId="59" xfId="0" applyFont="1" applyFill="1" applyBorder="1" applyAlignment="1">
      <alignment horizontal="center"/>
    </xf>
    <xf numFmtId="0" fontId="67" fillId="0" borderId="56" xfId="0" applyFont="1" applyFill="1" applyBorder="1" applyAlignment="1">
      <alignment horizontal="center"/>
    </xf>
    <xf numFmtId="0" fontId="67" fillId="0" borderId="54" xfId="0" applyFont="1" applyFill="1" applyBorder="1" applyAlignment="1">
      <alignment horizontal="center"/>
    </xf>
    <xf numFmtId="0" fontId="67" fillId="0" borderId="55" xfId="0" applyFont="1" applyFill="1" applyBorder="1" applyAlignment="1">
      <alignment horizontal="center"/>
    </xf>
    <xf numFmtId="6" fontId="88" fillId="0" borderId="0" xfId="0" applyNumberFormat="1" applyFont="1" applyAlignment="1">
      <alignment horizontal="center"/>
    </xf>
    <xf numFmtId="0" fontId="91" fillId="34" borderId="11" xfId="0" applyFont="1" applyFill="1" applyBorder="1" applyAlignment="1">
      <alignment horizontal="center"/>
    </xf>
    <xf numFmtId="165" fontId="88" fillId="35" borderId="10" xfId="0" applyNumberFormat="1" applyFont="1" applyFill="1" applyBorder="1" applyAlignment="1">
      <alignment horizontal="center"/>
    </xf>
    <xf numFmtId="165" fontId="88" fillId="35" borderId="25" xfId="0" applyNumberFormat="1" applyFont="1" applyFill="1" applyBorder="1" applyAlignment="1">
      <alignment horizontal="center"/>
    </xf>
    <xf numFmtId="165" fontId="88" fillId="35" borderId="0" xfId="0" applyNumberFormat="1" applyFont="1" applyFill="1" applyBorder="1" applyAlignment="1">
      <alignment horizontal="center"/>
    </xf>
    <xf numFmtId="165" fontId="88" fillId="35" borderId="16" xfId="0" applyNumberFormat="1" applyFont="1" applyFill="1" applyBorder="1" applyAlignment="1">
      <alignment horizontal="center"/>
    </xf>
    <xf numFmtId="165" fontId="88" fillId="35" borderId="11" xfId="0" applyNumberFormat="1" applyFont="1" applyFill="1" applyBorder="1" applyAlignment="1">
      <alignment horizontal="center"/>
    </xf>
    <xf numFmtId="165" fontId="88" fillId="35" borderId="19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91" fillId="34" borderId="10" xfId="0" applyFont="1" applyFill="1" applyBorder="1" applyAlignment="1">
      <alignment horizontal="center"/>
    </xf>
    <xf numFmtId="0" fontId="91" fillId="34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8</xdr:col>
      <xdr:colOff>238125</xdr:colOff>
      <xdr:row>5</xdr:row>
      <xdr:rowOff>95250</xdr:rowOff>
    </xdr:to>
    <xdr:pic>
      <xdr:nvPicPr>
        <xdr:cNvPr id="1" name="Picture 1" descr="Piaz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50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46"/>
  <sheetViews>
    <sheetView zoomScalePageLayoutView="0" workbookViewId="0" topLeftCell="A4">
      <selection activeCell="L27" sqref="L27"/>
    </sheetView>
  </sheetViews>
  <sheetFormatPr defaultColWidth="9.140625" defaultRowHeight="15"/>
  <cols>
    <col min="3" max="3" width="9.140625" style="14" customWidth="1"/>
    <col min="9" max="9" width="12.00390625" style="0" customWidth="1"/>
  </cols>
  <sheetData>
    <row r="10" ht="15.75" thickBot="1"/>
    <row r="11" spans="3:8" ht="12.75" customHeight="1">
      <c r="C11" s="217" t="s">
        <v>2</v>
      </c>
      <c r="D11" s="218"/>
      <c r="E11" s="218"/>
      <c r="F11" s="218"/>
      <c r="G11" s="218"/>
      <c r="H11" s="219"/>
    </row>
    <row r="12" spans="3:8" ht="12.75" customHeight="1">
      <c r="C12" s="220"/>
      <c r="D12" s="221"/>
      <c r="E12" s="221"/>
      <c r="F12" s="221"/>
      <c r="G12" s="221"/>
      <c r="H12" s="222"/>
    </row>
    <row r="13" spans="3:8" ht="12.75" customHeight="1">
      <c r="C13" s="220"/>
      <c r="D13" s="221"/>
      <c r="E13" s="221"/>
      <c r="F13" s="221"/>
      <c r="G13" s="221"/>
      <c r="H13" s="222"/>
    </row>
    <row r="14" spans="3:8" ht="12.75" customHeight="1" thickBot="1">
      <c r="C14" s="223"/>
      <c r="D14" s="224"/>
      <c r="E14" s="224"/>
      <c r="F14" s="224"/>
      <c r="G14" s="224"/>
      <c r="H14" s="225"/>
    </row>
    <row r="15" spans="3:8" ht="12.75" customHeight="1">
      <c r="C15" s="7"/>
      <c r="D15" s="7"/>
      <c r="E15" s="7"/>
      <c r="F15" s="7"/>
      <c r="G15" s="7"/>
      <c r="H15" s="7"/>
    </row>
    <row r="16" spans="3:8" ht="12.75" customHeight="1">
      <c r="C16" s="7"/>
      <c r="D16" s="7"/>
      <c r="E16" s="7"/>
      <c r="F16" s="7"/>
      <c r="G16" s="7"/>
      <c r="H16" s="7"/>
    </row>
    <row r="18" spans="1:9" ht="18.75">
      <c r="A18" s="4">
        <v>1</v>
      </c>
      <c r="B18" s="211" t="s">
        <v>54</v>
      </c>
      <c r="C18" s="212"/>
      <c r="D18" s="212"/>
      <c r="E18" s="212"/>
      <c r="F18" s="212"/>
      <c r="G18" s="212"/>
      <c r="H18" s="212"/>
      <c r="I18" s="213"/>
    </row>
    <row r="19" spans="2:9" ht="18.75">
      <c r="B19" s="226" t="s">
        <v>65</v>
      </c>
      <c r="C19" s="227"/>
      <c r="D19" s="227"/>
      <c r="E19" s="227"/>
      <c r="F19" s="227"/>
      <c r="G19" s="227"/>
      <c r="H19" s="227"/>
      <c r="I19" s="228"/>
    </row>
    <row r="20" spans="2:9" ht="18.75">
      <c r="B20" s="226" t="s">
        <v>55</v>
      </c>
      <c r="C20" s="227"/>
      <c r="D20" s="227"/>
      <c r="E20" s="227"/>
      <c r="F20" s="227"/>
      <c r="G20" s="227"/>
      <c r="H20" s="227"/>
      <c r="I20" s="228"/>
    </row>
    <row r="21" spans="2:9" ht="18.75">
      <c r="B21" s="226" t="s">
        <v>66</v>
      </c>
      <c r="C21" s="227"/>
      <c r="D21" s="227"/>
      <c r="E21" s="227"/>
      <c r="F21" s="227"/>
      <c r="G21" s="227"/>
      <c r="H21" s="227"/>
      <c r="I21" s="228"/>
    </row>
    <row r="22" spans="2:9" ht="18.75">
      <c r="B22" s="226" t="s">
        <v>286</v>
      </c>
      <c r="C22" s="227"/>
      <c r="D22" s="227"/>
      <c r="E22" s="227"/>
      <c r="F22" s="227"/>
      <c r="G22" s="227"/>
      <c r="H22" s="227"/>
      <c r="I22" s="228"/>
    </row>
    <row r="23" spans="2:9" ht="18.75">
      <c r="B23" s="229" t="s">
        <v>67</v>
      </c>
      <c r="C23" s="230"/>
      <c r="D23" s="230"/>
      <c r="E23" s="230"/>
      <c r="F23" s="230"/>
      <c r="G23" s="230"/>
      <c r="H23" s="230"/>
      <c r="I23" s="231"/>
    </row>
    <row r="24" spans="2:9" ht="15.75">
      <c r="B24" s="233"/>
      <c r="C24" s="233"/>
      <c r="D24" s="233"/>
      <c r="E24" s="233"/>
      <c r="F24" s="233"/>
      <c r="G24" s="233"/>
      <c r="H24" s="233"/>
      <c r="I24" s="233"/>
    </row>
    <row r="25" spans="1:9" ht="18.75">
      <c r="A25" s="4">
        <v>2</v>
      </c>
      <c r="B25" s="211" t="s">
        <v>56</v>
      </c>
      <c r="C25" s="212"/>
      <c r="D25" s="212"/>
      <c r="E25" s="212"/>
      <c r="F25" s="212"/>
      <c r="G25" s="212"/>
      <c r="H25" s="212"/>
      <c r="I25" s="213"/>
    </row>
    <row r="26" spans="2:9" ht="18.75">
      <c r="B26" s="226" t="s">
        <v>68</v>
      </c>
      <c r="C26" s="227"/>
      <c r="D26" s="227"/>
      <c r="E26" s="227"/>
      <c r="F26" s="227"/>
      <c r="G26" s="227"/>
      <c r="H26" s="227"/>
      <c r="I26" s="228"/>
    </row>
    <row r="27" spans="2:9" ht="18.75">
      <c r="B27" s="232" t="s">
        <v>69</v>
      </c>
      <c r="C27" s="230"/>
      <c r="D27" s="230"/>
      <c r="E27" s="230"/>
      <c r="F27" s="230"/>
      <c r="G27" s="230"/>
      <c r="H27" s="230"/>
      <c r="I27" s="231"/>
    </row>
    <row r="28" spans="2:9" ht="15">
      <c r="B28" s="234"/>
      <c r="C28" s="234"/>
      <c r="D28" s="234"/>
      <c r="E28" s="234"/>
      <c r="F28" s="234"/>
      <c r="G28" s="234"/>
      <c r="H28" s="234"/>
      <c r="I28" s="234"/>
    </row>
    <row r="29" spans="1:9" ht="18.75">
      <c r="A29" s="4">
        <v>3</v>
      </c>
      <c r="B29" s="211" t="s">
        <v>70</v>
      </c>
      <c r="C29" s="212"/>
      <c r="D29" s="212"/>
      <c r="E29" s="212"/>
      <c r="F29" s="212"/>
      <c r="G29" s="212"/>
      <c r="H29" s="212"/>
      <c r="I29" s="213"/>
    </row>
    <row r="30" spans="1:9" ht="18.75">
      <c r="A30" s="4"/>
      <c r="B30" s="214" t="s">
        <v>71</v>
      </c>
      <c r="C30" s="215"/>
      <c r="D30" s="215"/>
      <c r="E30" s="215"/>
      <c r="F30" s="215"/>
      <c r="G30" s="215"/>
      <c r="H30" s="215"/>
      <c r="I30" s="216"/>
    </row>
    <row r="31" spans="2:9" ht="18.75">
      <c r="B31" s="226" t="s">
        <v>72</v>
      </c>
      <c r="C31" s="227"/>
      <c r="D31" s="227"/>
      <c r="E31" s="227"/>
      <c r="F31" s="227"/>
      <c r="G31" s="227"/>
      <c r="H31" s="227"/>
      <c r="I31" s="228"/>
    </row>
    <row r="32" spans="2:9" ht="18.75">
      <c r="B32" s="226" t="s">
        <v>73</v>
      </c>
      <c r="C32" s="227"/>
      <c r="D32" s="227"/>
      <c r="E32" s="227"/>
      <c r="F32" s="227"/>
      <c r="G32" s="227"/>
      <c r="H32" s="227"/>
      <c r="I32" s="228"/>
    </row>
    <row r="33" spans="2:9" ht="18.75">
      <c r="B33" s="226" t="s">
        <v>74</v>
      </c>
      <c r="C33" s="227"/>
      <c r="D33" s="227"/>
      <c r="E33" s="227"/>
      <c r="F33" s="227"/>
      <c r="G33" s="227"/>
      <c r="H33" s="227"/>
      <c r="I33" s="228"/>
    </row>
    <row r="34" spans="2:9" ht="18.75">
      <c r="B34" s="226" t="s">
        <v>75</v>
      </c>
      <c r="C34" s="227"/>
      <c r="D34" s="227"/>
      <c r="E34" s="227"/>
      <c r="F34" s="227"/>
      <c r="G34" s="227"/>
      <c r="H34" s="227"/>
      <c r="I34" s="228"/>
    </row>
    <row r="35" spans="2:9" ht="18.75">
      <c r="B35" s="226" t="s">
        <v>77</v>
      </c>
      <c r="C35" s="227"/>
      <c r="D35" s="227"/>
      <c r="E35" s="227"/>
      <c r="F35" s="227"/>
      <c r="G35" s="227"/>
      <c r="H35" s="227"/>
      <c r="I35" s="228"/>
    </row>
    <row r="36" spans="2:9" ht="18.75">
      <c r="B36" s="232" t="s">
        <v>76</v>
      </c>
      <c r="C36" s="230"/>
      <c r="D36" s="230"/>
      <c r="E36" s="230"/>
      <c r="F36" s="230"/>
      <c r="G36" s="230"/>
      <c r="H36" s="230"/>
      <c r="I36" s="231"/>
    </row>
    <row r="37" spans="2:9" ht="18.75">
      <c r="B37" s="235"/>
      <c r="C37" s="235"/>
      <c r="D37" s="235"/>
      <c r="E37" s="235"/>
      <c r="F37" s="235"/>
      <c r="G37" s="235"/>
      <c r="H37" s="235"/>
      <c r="I37" s="235"/>
    </row>
    <row r="38" spans="1:9" ht="18.75">
      <c r="A38" s="6">
        <v>4</v>
      </c>
      <c r="B38" s="211" t="s">
        <v>57</v>
      </c>
      <c r="C38" s="212"/>
      <c r="D38" s="212"/>
      <c r="E38" s="212"/>
      <c r="F38" s="212"/>
      <c r="G38" s="212"/>
      <c r="H38" s="212"/>
      <c r="I38" s="213"/>
    </row>
    <row r="39" spans="2:9" ht="18.75">
      <c r="B39" s="226" t="s">
        <v>58</v>
      </c>
      <c r="C39" s="227"/>
      <c r="D39" s="227"/>
      <c r="E39" s="227"/>
      <c r="F39" s="227"/>
      <c r="G39" s="227"/>
      <c r="H39" s="227"/>
      <c r="I39" s="228"/>
    </row>
    <row r="40" spans="2:9" ht="18.75">
      <c r="B40" s="226" t="s">
        <v>59</v>
      </c>
      <c r="C40" s="227"/>
      <c r="D40" s="227"/>
      <c r="E40" s="227"/>
      <c r="F40" s="227"/>
      <c r="G40" s="227"/>
      <c r="H40" s="227"/>
      <c r="I40" s="228"/>
    </row>
    <row r="41" spans="2:9" ht="18.75">
      <c r="B41" s="232" t="s">
        <v>60</v>
      </c>
      <c r="C41" s="230"/>
      <c r="D41" s="230"/>
      <c r="E41" s="230"/>
      <c r="F41" s="230"/>
      <c r="G41" s="230"/>
      <c r="H41" s="230"/>
      <c r="I41" s="231"/>
    </row>
    <row r="43" spans="1:9" ht="18.75">
      <c r="A43" s="6">
        <v>5</v>
      </c>
      <c r="B43" s="211" t="s">
        <v>61</v>
      </c>
      <c r="C43" s="212"/>
      <c r="D43" s="212"/>
      <c r="E43" s="212"/>
      <c r="F43" s="212"/>
      <c r="G43" s="212"/>
      <c r="H43" s="212"/>
      <c r="I43" s="213"/>
    </row>
    <row r="44" spans="2:9" ht="18.75">
      <c r="B44" s="226" t="s">
        <v>62</v>
      </c>
      <c r="C44" s="227"/>
      <c r="D44" s="227"/>
      <c r="E44" s="227"/>
      <c r="F44" s="227"/>
      <c r="G44" s="227"/>
      <c r="H44" s="227"/>
      <c r="I44" s="228"/>
    </row>
    <row r="45" spans="2:9" ht="18.75">
      <c r="B45" s="226" t="s">
        <v>63</v>
      </c>
      <c r="C45" s="227"/>
      <c r="D45" s="227"/>
      <c r="E45" s="227"/>
      <c r="F45" s="227"/>
      <c r="G45" s="227"/>
      <c r="H45" s="227"/>
      <c r="I45" s="228"/>
    </row>
    <row r="46" spans="2:9" ht="18.75">
      <c r="B46" s="232" t="s">
        <v>64</v>
      </c>
      <c r="C46" s="230"/>
      <c r="D46" s="230"/>
      <c r="E46" s="230"/>
      <c r="F46" s="230"/>
      <c r="G46" s="230"/>
      <c r="H46" s="230"/>
      <c r="I46" s="231"/>
    </row>
  </sheetData>
  <sheetProtection/>
  <mergeCells count="29">
    <mergeCell ref="B35:I35"/>
    <mergeCell ref="B43:I43"/>
    <mergeCell ref="B44:I44"/>
    <mergeCell ref="B45:I45"/>
    <mergeCell ref="B33:I33"/>
    <mergeCell ref="B34:I34"/>
    <mergeCell ref="B36:I36"/>
    <mergeCell ref="B38:I38"/>
    <mergeCell ref="B39:I39"/>
    <mergeCell ref="B37:I37"/>
    <mergeCell ref="B46:I46"/>
    <mergeCell ref="B24:I24"/>
    <mergeCell ref="B27:I27"/>
    <mergeCell ref="B25:I25"/>
    <mergeCell ref="B26:I26"/>
    <mergeCell ref="B28:I28"/>
    <mergeCell ref="B41:I41"/>
    <mergeCell ref="B31:I31"/>
    <mergeCell ref="B32:I32"/>
    <mergeCell ref="B40:I40"/>
    <mergeCell ref="B29:I29"/>
    <mergeCell ref="B30:I30"/>
    <mergeCell ref="C11:H14"/>
    <mergeCell ref="B18:I18"/>
    <mergeCell ref="B19:I19"/>
    <mergeCell ref="B20:I20"/>
    <mergeCell ref="B21:I21"/>
    <mergeCell ref="B23:I23"/>
    <mergeCell ref="B22:I2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37">
      <selection activeCell="AB54" sqref="AB54"/>
    </sheetView>
  </sheetViews>
  <sheetFormatPr defaultColWidth="9.140625" defaultRowHeight="15"/>
  <cols>
    <col min="2" max="2" width="10.00390625" style="0" customWidth="1"/>
    <col min="3" max="3" width="7.421875" style="0" customWidth="1"/>
    <col min="4" max="4" width="5.7109375" style="109" customWidth="1"/>
    <col min="5" max="5" width="2.00390625" style="0" customWidth="1"/>
    <col min="7" max="7" width="10.7109375" style="0" customWidth="1"/>
    <col min="8" max="8" width="6.8515625" style="0" customWidth="1"/>
    <col min="9" max="9" width="5.7109375" style="109" customWidth="1"/>
    <col min="10" max="10" width="1.8515625" style="0" customWidth="1"/>
    <col min="11" max="11" width="10.7109375" style="0" customWidth="1"/>
    <col min="12" max="12" width="5.28125" style="0" customWidth="1"/>
    <col min="13" max="13" width="7.00390625" style="0" customWidth="1"/>
    <col min="14" max="14" width="5.7109375" style="109" customWidth="1"/>
    <col min="15" max="15" width="2.140625" style="0" customWidth="1"/>
    <col min="17" max="17" width="7.28125" style="0" customWidth="1"/>
    <col min="18" max="18" width="6.57421875" style="0" customWidth="1"/>
    <col min="19" max="19" width="5.00390625" style="0" customWidth="1"/>
    <col min="20" max="20" width="2.28125" style="0" customWidth="1"/>
    <col min="22" max="22" width="7.28125" style="0" customWidth="1"/>
    <col min="23" max="23" width="6.57421875" style="0" customWidth="1"/>
    <col min="24" max="24" width="5.00390625" style="109" customWidth="1"/>
  </cols>
  <sheetData>
    <row r="1" spans="1:10" ht="16.5" thickBot="1">
      <c r="A1" s="236" t="s">
        <v>187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24" ht="19.5" thickTop="1">
      <c r="A2" s="52" t="s">
        <v>161</v>
      </c>
      <c r="B2" s="53"/>
      <c r="C2" s="53"/>
      <c r="D2" s="54"/>
      <c r="E2" s="3"/>
      <c r="F2" s="3"/>
      <c r="G2" s="3"/>
      <c r="H2" s="3"/>
      <c r="I2" s="55"/>
      <c r="J2" s="3"/>
      <c r="K2" s="3"/>
      <c r="L2" s="3"/>
      <c r="M2" s="3"/>
      <c r="N2" s="56"/>
      <c r="P2" s="88" t="s">
        <v>162</v>
      </c>
      <c r="Q2" s="89"/>
      <c r="R2" s="90"/>
      <c r="S2" s="3"/>
      <c r="T2" s="3"/>
      <c r="U2" s="3"/>
      <c r="V2" s="3"/>
      <c r="W2" s="3"/>
      <c r="X2" s="56"/>
    </row>
    <row r="3" spans="1:24" ht="19.5" thickBot="1">
      <c r="A3" s="57"/>
      <c r="B3" s="16"/>
      <c r="C3" s="16"/>
      <c r="D3" s="58"/>
      <c r="E3" s="1"/>
      <c r="F3" s="1"/>
      <c r="G3" s="1"/>
      <c r="H3" s="1"/>
      <c r="I3" s="11"/>
      <c r="J3" s="1"/>
      <c r="K3" s="1"/>
      <c r="L3" s="1"/>
      <c r="M3" s="1"/>
      <c r="N3" s="26"/>
      <c r="P3" s="24"/>
      <c r="Q3" s="1"/>
      <c r="R3" s="1"/>
      <c r="S3" s="1"/>
      <c r="T3" s="85"/>
      <c r="U3" s="83" t="s">
        <v>85</v>
      </c>
      <c r="V3" s="1"/>
      <c r="W3" s="1"/>
      <c r="X3" s="26"/>
    </row>
    <row r="4" spans="1:24" ht="18.75">
      <c r="A4" s="75" t="s">
        <v>82</v>
      </c>
      <c r="B4" s="63"/>
      <c r="C4" s="64"/>
      <c r="D4" s="65"/>
      <c r="E4" s="1"/>
      <c r="F4" s="69" t="s">
        <v>85</v>
      </c>
      <c r="G4" s="41"/>
      <c r="H4" s="41"/>
      <c r="I4" s="42"/>
      <c r="J4" s="1"/>
      <c r="K4" s="74" t="s">
        <v>85</v>
      </c>
      <c r="L4" s="23"/>
      <c r="M4" s="23"/>
      <c r="N4" s="67"/>
      <c r="P4" s="76" t="s">
        <v>0</v>
      </c>
      <c r="Q4" s="12"/>
      <c r="R4" s="1"/>
      <c r="S4" s="15"/>
      <c r="T4" s="38"/>
      <c r="U4" s="34" t="s">
        <v>157</v>
      </c>
      <c r="V4" s="12"/>
      <c r="W4" s="150" t="s">
        <v>155</v>
      </c>
      <c r="X4" s="46"/>
    </row>
    <row r="5" spans="1:24" ht="15">
      <c r="A5" s="59" t="s">
        <v>141</v>
      </c>
      <c r="B5" s="16"/>
      <c r="C5" s="148" t="s">
        <v>99</v>
      </c>
      <c r="D5" s="17"/>
      <c r="E5" s="1"/>
      <c r="F5" s="33" t="s">
        <v>83</v>
      </c>
      <c r="G5" s="34"/>
      <c r="H5" s="148" t="s">
        <v>189</v>
      </c>
      <c r="I5" s="10"/>
      <c r="J5" s="1"/>
      <c r="K5" s="33" t="s">
        <v>197</v>
      </c>
      <c r="L5" s="12"/>
      <c r="M5" s="237" t="s">
        <v>158</v>
      </c>
      <c r="N5" s="238"/>
      <c r="P5" s="47" t="s">
        <v>86</v>
      </c>
      <c r="Q5" s="12"/>
      <c r="R5" s="237" t="s">
        <v>158</v>
      </c>
      <c r="S5" s="238"/>
      <c r="T5" s="38"/>
      <c r="U5" s="12" t="s">
        <v>29</v>
      </c>
      <c r="V5" s="12"/>
      <c r="W5" s="12"/>
      <c r="X5" s="48">
        <v>3</v>
      </c>
    </row>
    <row r="6" spans="1:24" ht="15">
      <c r="A6" s="45" t="s">
        <v>78</v>
      </c>
      <c r="B6" s="28"/>
      <c r="C6" s="28"/>
      <c r="D6" s="29">
        <v>5</v>
      </c>
      <c r="E6" s="12"/>
      <c r="F6" s="31" t="s">
        <v>84</v>
      </c>
      <c r="G6" s="12"/>
      <c r="H6" s="12"/>
      <c r="I6" s="29">
        <v>1</v>
      </c>
      <c r="J6" s="12"/>
      <c r="K6" s="31" t="s">
        <v>144</v>
      </c>
      <c r="L6" s="12"/>
      <c r="M6" s="12"/>
      <c r="N6" s="61">
        <v>1</v>
      </c>
      <c r="P6" s="45" t="s">
        <v>116</v>
      </c>
      <c r="Q6" s="12"/>
      <c r="R6" s="12"/>
      <c r="S6" s="19">
        <v>5</v>
      </c>
      <c r="T6" s="38"/>
      <c r="U6" s="12" t="s">
        <v>12</v>
      </c>
      <c r="V6" s="1"/>
      <c r="W6" s="1"/>
      <c r="X6" s="61">
        <v>3</v>
      </c>
    </row>
    <row r="7" spans="1:24" ht="15">
      <c r="A7" s="60" t="s">
        <v>79</v>
      </c>
      <c r="B7" s="28"/>
      <c r="C7" s="28"/>
      <c r="D7" s="29">
        <v>5</v>
      </c>
      <c r="E7" s="12"/>
      <c r="F7" s="31" t="s">
        <v>142</v>
      </c>
      <c r="G7" s="12"/>
      <c r="H7" s="12"/>
      <c r="I7" s="29">
        <v>1</v>
      </c>
      <c r="J7" s="12"/>
      <c r="K7" s="31" t="s">
        <v>145</v>
      </c>
      <c r="L7" s="1"/>
      <c r="M7" s="1"/>
      <c r="N7" s="61">
        <v>1</v>
      </c>
      <c r="P7" s="45" t="s">
        <v>115</v>
      </c>
      <c r="Q7" s="12"/>
      <c r="R7" s="12"/>
      <c r="S7" s="19">
        <v>5</v>
      </c>
      <c r="T7" s="38"/>
      <c r="U7" s="12" t="s">
        <v>19</v>
      </c>
      <c r="V7" s="1"/>
      <c r="W7" s="1"/>
      <c r="X7" s="61">
        <v>3</v>
      </c>
    </row>
    <row r="8" spans="1:24" ht="15">
      <c r="A8" s="60" t="s">
        <v>80</v>
      </c>
      <c r="B8" s="28"/>
      <c r="C8" s="28"/>
      <c r="D8" s="29">
        <v>5</v>
      </c>
      <c r="E8" s="12"/>
      <c r="F8" s="31" t="s">
        <v>25</v>
      </c>
      <c r="G8" s="12"/>
      <c r="H8" s="12"/>
      <c r="I8" s="29">
        <v>1</v>
      </c>
      <c r="J8" s="12"/>
      <c r="K8" s="31" t="s">
        <v>150</v>
      </c>
      <c r="L8" s="12"/>
      <c r="M8" s="12"/>
      <c r="N8" s="61">
        <v>1</v>
      </c>
      <c r="P8" s="45" t="s">
        <v>38</v>
      </c>
      <c r="Q8" s="12"/>
      <c r="R8" s="12"/>
      <c r="S8" s="19">
        <v>5</v>
      </c>
      <c r="T8" s="38"/>
      <c r="U8" s="12" t="s">
        <v>156</v>
      </c>
      <c r="V8" s="1"/>
      <c r="W8" s="1"/>
      <c r="X8" s="61">
        <v>3</v>
      </c>
    </row>
    <row r="9" spans="1:24" ht="15">
      <c r="A9" s="60" t="s">
        <v>81</v>
      </c>
      <c r="B9" s="28"/>
      <c r="C9" s="28"/>
      <c r="D9" s="29">
        <v>5</v>
      </c>
      <c r="E9" s="12"/>
      <c r="F9" s="31" t="s">
        <v>202</v>
      </c>
      <c r="G9" s="12"/>
      <c r="H9" s="12"/>
      <c r="I9" s="29">
        <v>1</v>
      </c>
      <c r="J9" s="12"/>
      <c r="K9" s="31" t="s">
        <v>152</v>
      </c>
      <c r="L9" s="12"/>
      <c r="M9" s="12"/>
      <c r="N9" s="61">
        <v>1</v>
      </c>
      <c r="P9" s="45" t="s">
        <v>87</v>
      </c>
      <c r="Q9" s="12"/>
      <c r="R9" s="12"/>
      <c r="S9" s="29">
        <v>5</v>
      </c>
      <c r="T9" s="38"/>
      <c r="U9" s="12" t="s">
        <v>117</v>
      </c>
      <c r="V9" s="1"/>
      <c r="W9" s="1"/>
      <c r="X9" s="61">
        <v>3</v>
      </c>
    </row>
    <row r="10" spans="1:24" ht="15.75" thickBot="1">
      <c r="A10" s="45" t="s">
        <v>188</v>
      </c>
      <c r="B10" s="12"/>
      <c r="C10" s="12"/>
      <c r="D10" s="29">
        <v>5</v>
      </c>
      <c r="E10" s="12"/>
      <c r="F10" s="31" t="s">
        <v>143</v>
      </c>
      <c r="G10" s="12"/>
      <c r="H10" s="12"/>
      <c r="I10" s="80">
        <v>1</v>
      </c>
      <c r="J10" s="12"/>
      <c r="K10" s="31" t="s">
        <v>198</v>
      </c>
      <c r="L10" s="12"/>
      <c r="M10" s="12"/>
      <c r="N10" s="61">
        <v>1</v>
      </c>
      <c r="P10" s="113"/>
      <c r="Q10" s="114"/>
      <c r="R10" s="114"/>
      <c r="S10" s="68"/>
      <c r="T10" s="38"/>
      <c r="U10" s="12" t="s">
        <v>204</v>
      </c>
      <c r="V10" s="1"/>
      <c r="W10" s="1"/>
      <c r="X10" s="61">
        <v>3</v>
      </c>
    </row>
    <row r="11" spans="1:24" ht="16.5" customHeight="1" thickBot="1">
      <c r="A11" s="75" t="s">
        <v>85</v>
      </c>
      <c r="B11" s="23"/>
      <c r="C11" s="23"/>
      <c r="D11" s="8"/>
      <c r="E11" s="12"/>
      <c r="F11" s="40" t="s">
        <v>149</v>
      </c>
      <c r="G11" s="13"/>
      <c r="H11" s="13"/>
      <c r="I11" s="68">
        <v>1</v>
      </c>
      <c r="J11" s="12"/>
      <c r="K11" s="31" t="s">
        <v>199</v>
      </c>
      <c r="L11" s="1"/>
      <c r="M11" s="1"/>
      <c r="N11" s="61">
        <v>1</v>
      </c>
      <c r="P11" s="76" t="s">
        <v>82</v>
      </c>
      <c r="Q11" s="12"/>
      <c r="R11" s="15"/>
      <c r="S11" s="12"/>
      <c r="T11" s="38"/>
      <c r="U11" s="1"/>
      <c r="V11" s="1"/>
      <c r="W11" s="1"/>
      <c r="X11" s="26"/>
    </row>
    <row r="12" spans="1:24" ht="15">
      <c r="A12" s="59" t="s">
        <v>190</v>
      </c>
      <c r="B12" s="1"/>
      <c r="C12" s="148" t="s">
        <v>189</v>
      </c>
      <c r="D12" s="10"/>
      <c r="E12" s="12"/>
      <c r="F12" s="33"/>
      <c r="G12" s="12"/>
      <c r="H12" s="110"/>
      <c r="I12" s="29"/>
      <c r="J12" s="12"/>
      <c r="K12" s="33"/>
      <c r="L12" s="34"/>
      <c r="M12" s="72"/>
      <c r="N12" s="46"/>
      <c r="P12" s="47" t="s">
        <v>89</v>
      </c>
      <c r="Q12" s="34"/>
      <c r="R12" s="149" t="s">
        <v>203</v>
      </c>
      <c r="S12" s="1"/>
      <c r="T12" s="38"/>
      <c r="U12" s="34" t="s">
        <v>197</v>
      </c>
      <c r="V12" s="12"/>
      <c r="W12" s="237" t="s">
        <v>158</v>
      </c>
      <c r="X12" s="238"/>
    </row>
    <row r="13" spans="1:24" ht="15">
      <c r="A13" s="45" t="s">
        <v>191</v>
      </c>
      <c r="B13" s="12"/>
      <c r="C13" s="12"/>
      <c r="D13" s="29">
        <v>1</v>
      </c>
      <c r="E13" s="12"/>
      <c r="F13" s="33" t="s">
        <v>200</v>
      </c>
      <c r="G13" s="12"/>
      <c r="H13" s="148" t="s">
        <v>201</v>
      </c>
      <c r="I13" s="29"/>
      <c r="J13" s="12"/>
      <c r="K13" s="18" t="s">
        <v>277</v>
      </c>
      <c r="L13" s="1"/>
      <c r="M13" s="179" t="s">
        <v>278</v>
      </c>
      <c r="N13" s="180" t="s">
        <v>279</v>
      </c>
      <c r="P13" s="45" t="s">
        <v>24</v>
      </c>
      <c r="Q13" s="12"/>
      <c r="R13" s="15"/>
      <c r="S13" s="82">
        <v>5</v>
      </c>
      <c r="T13" s="38"/>
      <c r="U13" s="1" t="s">
        <v>160</v>
      </c>
      <c r="V13" s="1"/>
      <c r="W13" s="1"/>
      <c r="X13" s="61">
        <v>1</v>
      </c>
    </row>
    <row r="14" spans="1:24" ht="15">
      <c r="A14" s="45" t="s">
        <v>192</v>
      </c>
      <c r="B14" s="12"/>
      <c r="C14" s="12"/>
      <c r="D14" s="29">
        <v>1</v>
      </c>
      <c r="E14" s="12"/>
      <c r="F14" s="31" t="s">
        <v>7</v>
      </c>
      <c r="G14" s="12"/>
      <c r="H14" s="12"/>
      <c r="I14" s="29">
        <v>3</v>
      </c>
      <c r="J14" s="12"/>
      <c r="K14" s="9" t="s">
        <v>178</v>
      </c>
      <c r="L14" s="1"/>
      <c r="M14" s="1"/>
      <c r="N14" s="61">
        <v>1</v>
      </c>
      <c r="P14" s="45" t="s">
        <v>4</v>
      </c>
      <c r="Q14" s="12"/>
      <c r="R14" s="15"/>
      <c r="S14" s="82">
        <v>5</v>
      </c>
      <c r="T14" s="38"/>
      <c r="U14" s="12" t="s">
        <v>146</v>
      </c>
      <c r="V14" s="1"/>
      <c r="W14" s="1"/>
      <c r="X14" s="61">
        <v>1</v>
      </c>
    </row>
    <row r="15" spans="1:24" ht="15">
      <c r="A15" s="45" t="s">
        <v>193</v>
      </c>
      <c r="B15" s="12"/>
      <c r="C15" s="12"/>
      <c r="D15" s="29">
        <v>1</v>
      </c>
      <c r="E15" s="12"/>
      <c r="F15" s="31" t="s">
        <v>18</v>
      </c>
      <c r="G15" s="12"/>
      <c r="H15" s="12"/>
      <c r="I15" s="29">
        <v>3</v>
      </c>
      <c r="J15" s="12"/>
      <c r="K15" s="9" t="s">
        <v>51</v>
      </c>
      <c r="L15" s="1"/>
      <c r="M15" s="1"/>
      <c r="N15" s="61">
        <v>1</v>
      </c>
      <c r="P15" s="45" t="s">
        <v>43</v>
      </c>
      <c r="Q15" s="12"/>
      <c r="R15" s="15"/>
      <c r="S15" s="82">
        <v>5</v>
      </c>
      <c r="T15" s="38"/>
      <c r="U15" s="1" t="s">
        <v>95</v>
      </c>
      <c r="V15" s="1"/>
      <c r="W15" s="1"/>
      <c r="X15" s="61">
        <v>1</v>
      </c>
    </row>
    <row r="16" spans="1:24" ht="15.75" thickBot="1">
      <c r="A16" s="45" t="s">
        <v>195</v>
      </c>
      <c r="B16" s="12"/>
      <c r="C16" s="12"/>
      <c r="D16" s="29">
        <v>1</v>
      </c>
      <c r="E16" s="12"/>
      <c r="F16" s="31" t="s">
        <v>164</v>
      </c>
      <c r="G16" s="12"/>
      <c r="H16" s="12"/>
      <c r="I16" s="80">
        <v>3</v>
      </c>
      <c r="J16" s="12"/>
      <c r="K16" s="9" t="s">
        <v>280</v>
      </c>
      <c r="L16" s="1"/>
      <c r="M16" s="1"/>
      <c r="N16" s="61">
        <v>1</v>
      </c>
      <c r="P16" s="66" t="s">
        <v>47</v>
      </c>
      <c r="Q16" s="13"/>
      <c r="R16" s="39"/>
      <c r="S16" s="87">
        <v>5</v>
      </c>
      <c r="T16" s="38"/>
      <c r="U16" s="1" t="s">
        <v>15</v>
      </c>
      <c r="V16" s="1"/>
      <c r="W16" s="1"/>
      <c r="X16" s="61">
        <v>1</v>
      </c>
    </row>
    <row r="17" spans="1:24" ht="15">
      <c r="A17" s="45" t="s">
        <v>196</v>
      </c>
      <c r="B17" s="12"/>
      <c r="C17" s="12"/>
      <c r="D17" s="29">
        <v>1</v>
      </c>
      <c r="E17" s="12"/>
      <c r="F17" s="31" t="s">
        <v>122</v>
      </c>
      <c r="G17" s="12"/>
      <c r="H17" s="12"/>
      <c r="I17" s="80">
        <v>3</v>
      </c>
      <c r="J17" s="12"/>
      <c r="K17" s="9" t="s">
        <v>281</v>
      </c>
      <c r="L17" s="1"/>
      <c r="M17" s="1"/>
      <c r="N17" s="61">
        <v>1</v>
      </c>
      <c r="P17" s="24"/>
      <c r="Q17" s="1"/>
      <c r="R17" s="1"/>
      <c r="S17" s="1"/>
      <c r="T17" s="38"/>
      <c r="U17" s="1" t="s">
        <v>147</v>
      </c>
      <c r="V17" s="1"/>
      <c r="W17" s="1"/>
      <c r="X17" s="61">
        <v>1</v>
      </c>
    </row>
    <row r="18" spans="1:24" ht="18.75">
      <c r="A18" s="45" t="s">
        <v>194</v>
      </c>
      <c r="B18" s="12"/>
      <c r="C18" s="12"/>
      <c r="D18" s="29">
        <v>1</v>
      </c>
      <c r="E18" s="15"/>
      <c r="F18" s="31" t="s">
        <v>23</v>
      </c>
      <c r="G18" s="12"/>
      <c r="H18" s="12"/>
      <c r="I18" s="29">
        <v>3</v>
      </c>
      <c r="J18" s="12"/>
      <c r="K18" s="9" t="s">
        <v>282</v>
      </c>
      <c r="L18" s="1"/>
      <c r="M18" s="1"/>
      <c r="N18" s="61">
        <v>1</v>
      </c>
      <c r="P18" s="84" t="s">
        <v>85</v>
      </c>
      <c r="Q18" s="1"/>
      <c r="R18" s="1"/>
      <c r="S18" s="1"/>
      <c r="T18" s="38"/>
      <c r="U18" s="1" t="s">
        <v>148</v>
      </c>
      <c r="V18" s="1"/>
      <c r="W18" s="1"/>
      <c r="X18" s="61">
        <v>1</v>
      </c>
    </row>
    <row r="19" spans="1:24" ht="18.75">
      <c r="A19" s="76"/>
      <c r="B19" s="12"/>
      <c r="C19" s="12"/>
      <c r="D19" s="32"/>
      <c r="E19" s="12"/>
      <c r="F19" s="31" t="s">
        <v>153</v>
      </c>
      <c r="G19" s="12"/>
      <c r="H19" s="12"/>
      <c r="I19" s="29">
        <v>3</v>
      </c>
      <c r="J19" s="12"/>
      <c r="K19" s="9" t="s">
        <v>120</v>
      </c>
      <c r="L19" s="1"/>
      <c r="M19" s="1"/>
      <c r="N19" s="61">
        <v>1</v>
      </c>
      <c r="P19" s="47" t="s">
        <v>88</v>
      </c>
      <c r="Q19" s="12"/>
      <c r="R19" s="150" t="s">
        <v>206</v>
      </c>
      <c r="S19" s="12"/>
      <c r="T19" s="85"/>
      <c r="U19" s="1"/>
      <c r="V19" s="1"/>
      <c r="W19" s="1"/>
      <c r="X19" s="26"/>
    </row>
    <row r="20" spans="1:24" ht="19.5" thickBot="1">
      <c r="A20" s="116"/>
      <c r="B20" s="117"/>
      <c r="C20" s="35"/>
      <c r="D20" s="118"/>
      <c r="E20" s="35"/>
      <c r="F20" s="119"/>
      <c r="G20" s="5"/>
      <c r="H20" s="5"/>
      <c r="I20" s="81"/>
      <c r="J20" s="37"/>
      <c r="K20" s="37"/>
      <c r="L20" s="129"/>
      <c r="M20" s="129"/>
      <c r="N20" s="62"/>
      <c r="P20" s="45" t="s">
        <v>16</v>
      </c>
      <c r="Q20" s="12"/>
      <c r="R20" s="15"/>
      <c r="S20" s="19">
        <v>3</v>
      </c>
      <c r="T20" s="85"/>
      <c r="U20" s="84" t="s">
        <v>85</v>
      </c>
      <c r="V20" s="1"/>
      <c r="W20" s="151" t="s">
        <v>208</v>
      </c>
      <c r="X20" s="26"/>
    </row>
    <row r="21" spans="1:24" ht="16.5" thickBot="1" thickTop="1">
      <c r="A21" s="45"/>
      <c r="B21" s="12"/>
      <c r="C21" s="12"/>
      <c r="D21" s="19"/>
      <c r="E21" s="12"/>
      <c r="F21" s="1"/>
      <c r="G21" s="1"/>
      <c r="H21" s="1"/>
      <c r="I21" s="19"/>
      <c r="J21" s="12"/>
      <c r="K21" s="12"/>
      <c r="L21" s="1"/>
      <c r="M21" s="1"/>
      <c r="N21" s="82"/>
      <c r="P21" s="45" t="s">
        <v>8</v>
      </c>
      <c r="Q21" s="12"/>
      <c r="R21" s="15"/>
      <c r="S21" s="19">
        <v>3</v>
      </c>
      <c r="T21" s="85"/>
      <c r="U21" s="47" t="s">
        <v>207</v>
      </c>
      <c r="V21" s="1"/>
      <c r="W21" s="1"/>
      <c r="X21" s="26"/>
    </row>
    <row r="22" spans="1:24" ht="19.5" thickTop="1">
      <c r="A22" s="143" t="s">
        <v>101</v>
      </c>
      <c r="B22" s="44"/>
      <c r="C22" s="44"/>
      <c r="D22" s="97"/>
      <c r="E22" s="44"/>
      <c r="F22" s="44"/>
      <c r="G22" s="44"/>
      <c r="H22" s="44"/>
      <c r="I22" s="98"/>
      <c r="J22" s="12"/>
      <c r="K22" s="12"/>
      <c r="L22" s="12"/>
      <c r="M22" s="12"/>
      <c r="N22" s="82"/>
      <c r="P22" s="45" t="s">
        <v>154</v>
      </c>
      <c r="Q22" s="12"/>
      <c r="R22" s="15"/>
      <c r="S22" s="19">
        <v>3</v>
      </c>
      <c r="T22" s="85"/>
      <c r="U22" s="12" t="s">
        <v>100</v>
      </c>
      <c r="V22" s="1"/>
      <c r="W22" s="1"/>
      <c r="X22" s="61">
        <v>1</v>
      </c>
    </row>
    <row r="23" spans="1:24" ht="15">
      <c r="A23" s="47" t="s">
        <v>40</v>
      </c>
      <c r="B23" s="12"/>
      <c r="C23" s="12"/>
      <c r="D23" s="15"/>
      <c r="E23" s="91"/>
      <c r="F23" s="96" t="s">
        <v>49</v>
      </c>
      <c r="G23" s="12"/>
      <c r="H23" s="12"/>
      <c r="I23" s="46"/>
      <c r="J23" s="12"/>
      <c r="K23" s="12"/>
      <c r="L23" s="12"/>
      <c r="M23" s="12"/>
      <c r="N23" s="82"/>
      <c r="P23" s="45" t="s">
        <v>30</v>
      </c>
      <c r="Q23" s="12"/>
      <c r="R23" s="15"/>
      <c r="S23" s="19">
        <v>3</v>
      </c>
      <c r="T23" s="85"/>
      <c r="U23" s="12" t="s">
        <v>209</v>
      </c>
      <c r="V23" s="1"/>
      <c r="W23" s="1"/>
      <c r="X23" s="61">
        <v>1</v>
      </c>
    </row>
    <row r="24" spans="1:24" ht="15">
      <c r="A24" s="60" t="s">
        <v>219</v>
      </c>
      <c r="B24" s="12"/>
      <c r="C24" s="15" t="s">
        <v>210</v>
      </c>
      <c r="D24" s="19">
        <v>1</v>
      </c>
      <c r="E24" s="91"/>
      <c r="F24" s="91" t="s">
        <v>168</v>
      </c>
      <c r="G24" s="12"/>
      <c r="H24" s="109" t="s">
        <v>217</v>
      </c>
      <c r="I24" s="48">
        <v>1</v>
      </c>
      <c r="J24" s="12"/>
      <c r="K24" s="12"/>
      <c r="L24" s="12"/>
      <c r="M24" s="12"/>
      <c r="N24" s="82"/>
      <c r="P24" s="45" t="s">
        <v>205</v>
      </c>
      <c r="Q24" s="12"/>
      <c r="R24" s="15"/>
      <c r="S24" s="19">
        <v>3</v>
      </c>
      <c r="T24" s="85"/>
      <c r="U24" s="1"/>
      <c r="V24" s="1"/>
      <c r="W24" s="1"/>
      <c r="X24" s="26"/>
    </row>
    <row r="25" spans="1:24" ht="15.75" thickBot="1">
      <c r="A25" s="45"/>
      <c r="B25" s="12"/>
      <c r="C25" s="12"/>
      <c r="D25" s="15"/>
      <c r="E25" s="91"/>
      <c r="F25" s="91" t="s">
        <v>221</v>
      </c>
      <c r="G25" s="12"/>
      <c r="H25" s="15" t="s">
        <v>215</v>
      </c>
      <c r="I25" s="48">
        <v>1</v>
      </c>
      <c r="J25" s="12"/>
      <c r="K25" s="12"/>
      <c r="L25" s="12"/>
      <c r="M25" s="12"/>
      <c r="N25" s="82"/>
      <c r="P25" s="50"/>
      <c r="Q25" s="5"/>
      <c r="R25" s="5"/>
      <c r="S25" s="5"/>
      <c r="T25" s="86"/>
      <c r="U25" s="5"/>
      <c r="V25" s="5"/>
      <c r="W25" s="5"/>
      <c r="X25" s="25"/>
    </row>
    <row r="26" spans="1:13" ht="17.25" customHeight="1" thickTop="1">
      <c r="A26" s="47" t="s">
        <v>46</v>
      </c>
      <c r="B26" s="12"/>
      <c r="C26" s="12"/>
      <c r="D26" s="15"/>
      <c r="E26" s="91"/>
      <c r="F26" s="91" t="s">
        <v>220</v>
      </c>
      <c r="G26" s="12"/>
      <c r="H26" s="15" t="s">
        <v>216</v>
      </c>
      <c r="I26" s="48">
        <v>1</v>
      </c>
      <c r="J26" s="30"/>
      <c r="K26" s="30"/>
      <c r="L26" s="30"/>
      <c r="M26" s="30"/>
    </row>
    <row r="27" spans="1:20" ht="15.75" thickBot="1">
      <c r="A27" s="45" t="s">
        <v>211</v>
      </c>
      <c r="B27" s="12"/>
      <c r="C27" s="15"/>
      <c r="D27" s="19">
        <v>2</v>
      </c>
      <c r="E27" s="91"/>
      <c r="F27" s="91" t="s">
        <v>222</v>
      </c>
      <c r="H27" s="15" t="s">
        <v>218</v>
      </c>
      <c r="I27" s="48">
        <v>1</v>
      </c>
      <c r="J27" s="12"/>
      <c r="K27" s="12"/>
      <c r="L27" s="12"/>
      <c r="M27" s="12"/>
      <c r="N27" s="11"/>
      <c r="O27" s="1"/>
      <c r="P27" s="1"/>
      <c r="Q27" s="1"/>
      <c r="R27" s="1"/>
      <c r="S27" s="1"/>
      <c r="T27" s="1"/>
    </row>
    <row r="28" spans="1:24" ht="20.25" thickBot="1" thickTop="1">
      <c r="A28" s="45"/>
      <c r="B28" s="12"/>
      <c r="C28" s="15"/>
      <c r="D28" s="19"/>
      <c r="E28" s="91"/>
      <c r="F28" s="127"/>
      <c r="G28" s="35"/>
      <c r="H28" s="36"/>
      <c r="I28" s="51"/>
      <c r="J28" s="30"/>
      <c r="K28" s="245" t="s">
        <v>104</v>
      </c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7"/>
    </row>
    <row r="29" spans="1:24" ht="22.5" thickBot="1" thickTop="1">
      <c r="A29" s="47" t="s">
        <v>102</v>
      </c>
      <c r="B29" s="12"/>
      <c r="C29" s="15"/>
      <c r="D29" s="19"/>
      <c r="E29" s="135"/>
      <c r="J29" s="12"/>
      <c r="K29" s="93" t="s">
        <v>82</v>
      </c>
      <c r="L29" s="12"/>
      <c r="M29" s="12"/>
      <c r="N29" s="15"/>
      <c r="O29" s="85"/>
      <c r="P29" s="92" t="s">
        <v>85</v>
      </c>
      <c r="T29" s="79"/>
      <c r="U29" s="92" t="s">
        <v>85</v>
      </c>
      <c r="V29" s="12"/>
      <c r="W29" s="70"/>
      <c r="X29" s="46"/>
    </row>
    <row r="30" spans="1:24" ht="21.75" thickTop="1">
      <c r="A30" s="45" t="s">
        <v>103</v>
      </c>
      <c r="B30" s="12"/>
      <c r="C30" s="15" t="s">
        <v>212</v>
      </c>
      <c r="D30" s="19">
        <v>2</v>
      </c>
      <c r="E30" s="24"/>
      <c r="F30" s="120" t="s">
        <v>82</v>
      </c>
      <c r="G30" s="3"/>
      <c r="H30" s="3"/>
      <c r="I30" s="3"/>
      <c r="J30" s="99"/>
      <c r="K30" s="34" t="s">
        <v>105</v>
      </c>
      <c r="L30" s="12"/>
      <c r="M30" s="147" t="s">
        <v>109</v>
      </c>
      <c r="N30" s="15"/>
      <c r="O30" s="85"/>
      <c r="P30" s="122" t="s">
        <v>231</v>
      </c>
      <c r="R30" s="141" t="s">
        <v>232</v>
      </c>
      <c r="T30" s="79"/>
      <c r="U30" s="34" t="s">
        <v>159</v>
      </c>
      <c r="V30" s="12"/>
      <c r="W30" s="148" t="s">
        <v>228</v>
      </c>
      <c r="X30" s="48"/>
    </row>
    <row r="31" spans="1:24" ht="15.75">
      <c r="A31" s="45" t="s">
        <v>214</v>
      </c>
      <c r="B31" s="12"/>
      <c r="C31" s="15" t="s">
        <v>213</v>
      </c>
      <c r="D31" s="19">
        <v>2</v>
      </c>
      <c r="E31" s="24"/>
      <c r="F31" s="47" t="s">
        <v>110</v>
      </c>
      <c r="G31" s="71"/>
      <c r="H31" s="146" t="s">
        <v>223</v>
      </c>
      <c r="I31" s="15"/>
      <c r="J31" s="78"/>
      <c r="K31" s="12" t="s">
        <v>14</v>
      </c>
      <c r="L31" s="12"/>
      <c r="M31" s="15"/>
      <c r="N31" s="19">
        <v>3</v>
      </c>
      <c r="O31" s="85"/>
      <c r="P31" t="s">
        <v>112</v>
      </c>
      <c r="S31">
        <v>1</v>
      </c>
      <c r="T31" s="79"/>
      <c r="U31" s="12" t="s">
        <v>84</v>
      </c>
      <c r="V31" s="12"/>
      <c r="W31" s="12"/>
      <c r="X31" s="48">
        <v>2</v>
      </c>
    </row>
    <row r="32" spans="1:24" ht="15.75" thickBot="1">
      <c r="A32" s="116"/>
      <c r="B32" s="35"/>
      <c r="C32" s="35"/>
      <c r="D32" s="121"/>
      <c r="E32" s="24"/>
      <c r="F32" s="45" t="s">
        <v>10</v>
      </c>
      <c r="G32" s="12"/>
      <c r="H32" s="12"/>
      <c r="I32" s="19">
        <v>3</v>
      </c>
      <c r="J32" s="78"/>
      <c r="K32" s="12" t="s">
        <v>37</v>
      </c>
      <c r="L32" s="12"/>
      <c r="M32" s="15"/>
      <c r="N32" s="19">
        <v>3</v>
      </c>
      <c r="O32" s="85"/>
      <c r="P32" t="s">
        <v>17</v>
      </c>
      <c r="S32">
        <v>1</v>
      </c>
      <c r="T32" s="79"/>
      <c r="U32" s="12" t="s">
        <v>147</v>
      </c>
      <c r="V32" s="12"/>
      <c r="W32" s="12"/>
      <c r="X32" s="48">
        <v>2</v>
      </c>
    </row>
    <row r="33" spans="6:24" ht="16.5" thickBot="1" thickTop="1">
      <c r="F33" s="45" t="s">
        <v>5</v>
      </c>
      <c r="G33" s="12"/>
      <c r="H33" s="12"/>
      <c r="I33" s="19">
        <v>3</v>
      </c>
      <c r="J33" s="78"/>
      <c r="K33" s="12" t="s">
        <v>163</v>
      </c>
      <c r="L33" s="12"/>
      <c r="M33" s="15"/>
      <c r="N33" s="19">
        <v>3</v>
      </c>
      <c r="O33" s="85"/>
      <c r="P33" t="s">
        <v>28</v>
      </c>
      <c r="S33">
        <v>1</v>
      </c>
      <c r="T33" s="79"/>
      <c r="U33" s="12" t="s">
        <v>148</v>
      </c>
      <c r="V33" s="12"/>
      <c r="W33" s="12"/>
      <c r="X33" s="48">
        <v>2</v>
      </c>
    </row>
    <row r="34" spans="1:24" ht="19.5" thickTop="1">
      <c r="A34" s="143" t="s">
        <v>90</v>
      </c>
      <c r="B34" s="44"/>
      <c r="C34" s="44"/>
      <c r="D34" s="98"/>
      <c r="E34" s="1"/>
      <c r="F34" s="45" t="s">
        <v>11</v>
      </c>
      <c r="G34" s="15" t="s">
        <v>224</v>
      </c>
      <c r="H34" s="12"/>
      <c r="I34" s="19">
        <v>3</v>
      </c>
      <c r="J34" s="78"/>
      <c r="K34" s="34"/>
      <c r="L34" s="12"/>
      <c r="M34" s="70"/>
      <c r="N34" s="15"/>
      <c r="O34" s="85"/>
      <c r="P34" t="s">
        <v>113</v>
      </c>
      <c r="S34">
        <v>1</v>
      </c>
      <c r="T34" s="79"/>
      <c r="U34" s="12" t="s">
        <v>229</v>
      </c>
      <c r="V34" s="1"/>
      <c r="W34" s="1"/>
      <c r="X34" s="61">
        <v>2</v>
      </c>
    </row>
    <row r="35" spans="1:24" ht="15.75" thickBot="1">
      <c r="A35" s="47" t="s">
        <v>41</v>
      </c>
      <c r="B35" s="12"/>
      <c r="C35" s="12"/>
      <c r="D35" s="46"/>
      <c r="E35" s="12"/>
      <c r="F35" s="50" t="s">
        <v>111</v>
      </c>
      <c r="G35" s="36" t="s">
        <v>224</v>
      </c>
      <c r="H35" s="35"/>
      <c r="I35" s="121">
        <v>3</v>
      </c>
      <c r="J35" s="78"/>
      <c r="K35" s="34" t="s">
        <v>108</v>
      </c>
      <c r="L35" s="12"/>
      <c r="M35" s="147" t="s">
        <v>227</v>
      </c>
      <c r="N35" s="15"/>
      <c r="O35" s="85"/>
      <c r="P35" s="12"/>
      <c r="Q35" s="12"/>
      <c r="R35" s="12"/>
      <c r="S35" s="15"/>
      <c r="T35" s="79"/>
      <c r="U35" s="12" t="s">
        <v>165</v>
      </c>
      <c r="V35" s="1"/>
      <c r="W35" s="1"/>
      <c r="X35" s="140">
        <v>2</v>
      </c>
    </row>
    <row r="36" spans="1:24" ht="15.75" thickTop="1">
      <c r="A36" s="45" t="s">
        <v>91</v>
      </c>
      <c r="B36" s="12"/>
      <c r="C36" s="15" t="s">
        <v>263</v>
      </c>
      <c r="D36" s="48">
        <v>2</v>
      </c>
      <c r="E36" s="12"/>
      <c r="J36" s="145"/>
      <c r="K36" s="12" t="s">
        <v>18</v>
      </c>
      <c r="L36" s="12"/>
      <c r="M36" s="15"/>
      <c r="N36" s="19">
        <v>3</v>
      </c>
      <c r="O36" s="85"/>
      <c r="P36" s="34" t="s">
        <v>166</v>
      </c>
      <c r="Q36" s="12"/>
      <c r="R36" s="147" t="s">
        <v>106</v>
      </c>
      <c r="S36" s="11"/>
      <c r="T36" s="79"/>
      <c r="U36" s="12" t="s">
        <v>230</v>
      </c>
      <c r="X36" s="140">
        <v>2</v>
      </c>
    </row>
    <row r="37" spans="1:24" ht="15">
      <c r="A37" s="45" t="s">
        <v>171</v>
      </c>
      <c r="B37" s="12"/>
      <c r="C37" s="15" t="s">
        <v>235</v>
      </c>
      <c r="D37" s="48">
        <v>1</v>
      </c>
      <c r="E37" s="12"/>
      <c r="J37" s="49"/>
      <c r="K37" s="12" t="s">
        <v>7</v>
      </c>
      <c r="L37" s="12"/>
      <c r="M37" s="15"/>
      <c r="N37" s="19">
        <v>3</v>
      </c>
      <c r="O37" s="85"/>
      <c r="P37" s="1" t="s">
        <v>4</v>
      </c>
      <c r="Q37" s="1"/>
      <c r="R37" s="1"/>
      <c r="S37" s="82">
        <v>2</v>
      </c>
      <c r="T37" s="79"/>
      <c r="X37" s="26"/>
    </row>
    <row r="38" spans="1:24" ht="15">
      <c r="A38" s="45" t="s">
        <v>233</v>
      </c>
      <c r="B38" s="12"/>
      <c r="C38" s="15" t="s">
        <v>234</v>
      </c>
      <c r="D38" s="48">
        <v>1</v>
      </c>
      <c r="E38" s="12"/>
      <c r="J38" s="49"/>
      <c r="K38" s="12" t="s">
        <v>38</v>
      </c>
      <c r="L38" s="12"/>
      <c r="M38" s="12"/>
      <c r="N38" s="19">
        <v>3</v>
      </c>
      <c r="O38" s="85"/>
      <c r="P38" s="1" t="s">
        <v>6</v>
      </c>
      <c r="Q38" s="1"/>
      <c r="R38" s="1"/>
      <c r="S38" s="82">
        <v>2</v>
      </c>
      <c r="T38" s="79"/>
      <c r="U38" s="96" t="s">
        <v>107</v>
      </c>
      <c r="V38" s="12"/>
      <c r="W38" s="150" t="s">
        <v>226</v>
      </c>
      <c r="X38" s="46"/>
    </row>
    <row r="39" spans="1:24" ht="15">
      <c r="A39" s="45" t="s">
        <v>169</v>
      </c>
      <c r="B39" s="12"/>
      <c r="C39" s="15" t="s">
        <v>170</v>
      </c>
      <c r="D39" s="48">
        <v>1</v>
      </c>
      <c r="E39" s="12"/>
      <c r="J39" s="49"/>
      <c r="K39" s="12" t="s">
        <v>43</v>
      </c>
      <c r="L39" s="12"/>
      <c r="M39" s="12"/>
      <c r="N39" s="19">
        <v>3</v>
      </c>
      <c r="O39" s="85"/>
      <c r="P39" s="1" t="s">
        <v>100</v>
      </c>
      <c r="Q39" s="1"/>
      <c r="R39" s="1"/>
      <c r="S39" s="82">
        <v>2</v>
      </c>
      <c r="T39" s="79"/>
      <c r="U39" s="12" t="s">
        <v>31</v>
      </c>
      <c r="V39" s="12"/>
      <c r="W39" s="15"/>
      <c r="X39" s="48">
        <v>4</v>
      </c>
    </row>
    <row r="40" spans="1:24" ht="15">
      <c r="A40" s="45" t="s">
        <v>236</v>
      </c>
      <c r="B40" s="12"/>
      <c r="C40" s="15" t="s">
        <v>237</v>
      </c>
      <c r="D40" s="48">
        <v>1</v>
      </c>
      <c r="E40" s="12"/>
      <c r="J40" s="49"/>
      <c r="K40" s="12"/>
      <c r="L40" s="12"/>
      <c r="M40" s="12"/>
      <c r="N40" s="82"/>
      <c r="O40" s="85"/>
      <c r="P40" s="1" t="s">
        <v>151</v>
      </c>
      <c r="Q40" s="1"/>
      <c r="R40" s="1"/>
      <c r="S40" s="82">
        <v>2</v>
      </c>
      <c r="T40" s="79"/>
      <c r="U40" s="12" t="s">
        <v>225</v>
      </c>
      <c r="V40" s="1"/>
      <c r="W40" s="1"/>
      <c r="X40" s="61">
        <v>4</v>
      </c>
    </row>
    <row r="41" spans="1:24" ht="15.75" thickBot="1">
      <c r="A41" s="128"/>
      <c r="B41" s="129"/>
      <c r="C41" s="129"/>
      <c r="D41" s="51"/>
      <c r="E41" s="12"/>
      <c r="J41" s="49"/>
      <c r="K41" s="35"/>
      <c r="L41" s="35"/>
      <c r="M41" s="35"/>
      <c r="N41" s="94"/>
      <c r="O41" s="86"/>
      <c r="P41" s="5"/>
      <c r="Q41" s="5"/>
      <c r="R41" s="5"/>
      <c r="S41" s="5"/>
      <c r="T41" s="95"/>
      <c r="U41" s="5"/>
      <c r="V41" s="5"/>
      <c r="W41" s="5"/>
      <c r="X41" s="25"/>
    </row>
    <row r="42" spans="1:21" ht="20.25" thickBot="1" thickTop="1">
      <c r="A42" s="144" t="s">
        <v>92</v>
      </c>
      <c r="B42" s="44"/>
      <c r="C42" s="44"/>
      <c r="D42" s="98"/>
      <c r="E42" s="12"/>
      <c r="F42" s="12"/>
      <c r="G42" s="12"/>
      <c r="H42" s="12"/>
      <c r="I42" s="15"/>
      <c r="J42" s="30"/>
      <c r="N42" s="1"/>
      <c r="O42" s="1"/>
      <c r="P42" s="1"/>
      <c r="Q42" s="1"/>
      <c r="R42" s="1"/>
      <c r="S42" s="1"/>
      <c r="T42" s="1"/>
      <c r="U42" s="1"/>
    </row>
    <row r="43" spans="1:24" ht="20.25" thickBot="1" thickTop="1">
      <c r="A43" s="34" t="s">
        <v>40</v>
      </c>
      <c r="B43" s="12"/>
      <c r="C43" s="12"/>
      <c r="D43" s="46"/>
      <c r="E43" s="45"/>
      <c r="F43" s="241" t="s">
        <v>53</v>
      </c>
      <c r="G43" s="239"/>
      <c r="H43" s="239"/>
      <c r="I43" s="239"/>
      <c r="J43" s="152"/>
      <c r="K43" s="239" t="s">
        <v>52</v>
      </c>
      <c r="L43" s="239"/>
      <c r="M43" s="239"/>
      <c r="N43" s="240"/>
      <c r="O43" s="142"/>
      <c r="P43" s="242" t="s">
        <v>1</v>
      </c>
      <c r="Q43" s="243"/>
      <c r="R43" s="243"/>
      <c r="S43" s="243"/>
      <c r="T43" s="243"/>
      <c r="U43" s="243"/>
      <c r="V43" s="243"/>
      <c r="W43" s="243"/>
      <c r="X43" s="244"/>
    </row>
    <row r="44" spans="1:24" ht="17.25">
      <c r="A44" s="12" t="s">
        <v>93</v>
      </c>
      <c r="B44" s="12"/>
      <c r="C44" s="15" t="s">
        <v>238</v>
      </c>
      <c r="D44" s="48">
        <v>2</v>
      </c>
      <c r="E44" s="45"/>
      <c r="F44" s="24"/>
      <c r="G44" s="1"/>
      <c r="H44" s="1"/>
      <c r="I44" s="1"/>
      <c r="J44" s="78"/>
      <c r="K44" s="1"/>
      <c r="L44" s="1"/>
      <c r="M44" s="1"/>
      <c r="N44" s="77"/>
      <c r="O44" s="24"/>
      <c r="P44" s="136" t="s">
        <v>253</v>
      </c>
      <c r="Q44" s="137"/>
      <c r="R44" s="23"/>
      <c r="S44" s="138"/>
      <c r="T44" s="1"/>
      <c r="U44" s="139"/>
      <c r="V44" s="41"/>
      <c r="W44" s="41"/>
      <c r="X44" s="102"/>
    </row>
    <row r="45" spans="1:24" ht="17.25">
      <c r="A45" s="12" t="s">
        <v>239</v>
      </c>
      <c r="C45" s="115" t="s">
        <v>240</v>
      </c>
      <c r="D45" s="61">
        <v>1</v>
      </c>
      <c r="E45" s="45"/>
      <c r="F45" s="47" t="s">
        <v>39</v>
      </c>
      <c r="G45" s="1"/>
      <c r="H45" s="1"/>
      <c r="I45" s="1"/>
      <c r="J45" s="78"/>
      <c r="K45" s="34" t="s">
        <v>39</v>
      </c>
      <c r="L45" s="1"/>
      <c r="M45" s="1"/>
      <c r="N45" s="77"/>
      <c r="O45" s="24"/>
      <c r="P45" s="59" t="s">
        <v>257</v>
      </c>
      <c r="Q45" s="1"/>
      <c r="R45" s="43" t="s">
        <v>261</v>
      </c>
      <c r="S45" s="132"/>
      <c r="T45" s="1"/>
      <c r="U45" s="96" t="s">
        <v>254</v>
      </c>
      <c r="V45" s="34"/>
      <c r="W45" s="43" t="s">
        <v>114</v>
      </c>
      <c r="X45" s="46"/>
    </row>
    <row r="46" spans="4:24" ht="15">
      <c r="D46" s="26"/>
      <c r="E46" s="45"/>
      <c r="F46" s="24" t="s">
        <v>100</v>
      </c>
      <c r="G46" s="1"/>
      <c r="H46" s="11" t="s">
        <v>96</v>
      </c>
      <c r="I46" s="82">
        <v>1</v>
      </c>
      <c r="J46" s="78"/>
      <c r="K46" s="1" t="s">
        <v>36</v>
      </c>
      <c r="L46" s="1"/>
      <c r="M46" s="11" t="s">
        <v>48</v>
      </c>
      <c r="N46" s="61">
        <v>1</v>
      </c>
      <c r="O46" s="24"/>
      <c r="P46" s="24" t="s">
        <v>33</v>
      </c>
      <c r="Q46" s="1"/>
      <c r="R46" s="1"/>
      <c r="S46" s="133">
        <v>1</v>
      </c>
      <c r="T46" s="1"/>
      <c r="U46" s="91" t="s">
        <v>8</v>
      </c>
      <c r="V46" s="12"/>
      <c r="W46" s="12"/>
      <c r="X46" s="48">
        <v>2</v>
      </c>
    </row>
    <row r="47" spans="1:24" ht="15">
      <c r="A47" s="122" t="s">
        <v>45</v>
      </c>
      <c r="D47" s="26"/>
      <c r="E47" s="45"/>
      <c r="F47" s="24" t="s">
        <v>176</v>
      </c>
      <c r="G47" s="1"/>
      <c r="H47" s="11" t="s">
        <v>167</v>
      </c>
      <c r="I47" s="82">
        <v>1</v>
      </c>
      <c r="J47" s="78"/>
      <c r="K47" s="34" t="s">
        <v>40</v>
      </c>
      <c r="L47" s="1"/>
      <c r="M47" s="11"/>
      <c r="N47" s="61"/>
      <c r="O47" s="24"/>
      <c r="P47" s="24" t="s">
        <v>258</v>
      </c>
      <c r="Q47" s="1"/>
      <c r="R47" s="1"/>
      <c r="S47" s="133">
        <v>1</v>
      </c>
      <c r="T47" s="1"/>
      <c r="U47" s="91" t="s">
        <v>21</v>
      </c>
      <c r="V47" s="12"/>
      <c r="W47" s="12"/>
      <c r="X47" s="48">
        <v>2</v>
      </c>
    </row>
    <row r="48" spans="1:24" ht="15">
      <c r="A48" s="12" t="s">
        <v>172</v>
      </c>
      <c r="B48" s="12"/>
      <c r="C48" s="15" t="s">
        <v>240</v>
      </c>
      <c r="D48" s="48">
        <v>1</v>
      </c>
      <c r="E48" s="45"/>
      <c r="F48" s="47" t="s">
        <v>40</v>
      </c>
      <c r="G48" s="1"/>
      <c r="H48" s="11"/>
      <c r="I48" s="11"/>
      <c r="J48" s="78"/>
      <c r="K48" s="1" t="s">
        <v>245</v>
      </c>
      <c r="L48" s="1"/>
      <c r="M48" s="11" t="s">
        <v>50</v>
      </c>
      <c r="N48" s="61">
        <v>1</v>
      </c>
      <c r="O48" s="24"/>
      <c r="P48" s="24" t="s">
        <v>44</v>
      </c>
      <c r="Q48" s="1"/>
      <c r="R48" s="1"/>
      <c r="S48" s="133">
        <v>1</v>
      </c>
      <c r="T48" s="1"/>
      <c r="U48" s="91" t="s">
        <v>255</v>
      </c>
      <c r="V48" s="12"/>
      <c r="W48" s="12"/>
      <c r="X48" s="48">
        <v>2</v>
      </c>
    </row>
    <row r="49" spans="4:24" ht="15">
      <c r="D49" s="26"/>
      <c r="E49" s="45"/>
      <c r="F49" s="45" t="s">
        <v>163</v>
      </c>
      <c r="G49" s="1"/>
      <c r="H49" s="11" t="s">
        <v>262</v>
      </c>
      <c r="I49" s="82">
        <v>2</v>
      </c>
      <c r="J49" s="78"/>
      <c r="K49" s="1" t="s">
        <v>246</v>
      </c>
      <c r="L49" s="1"/>
      <c r="M49" s="11">
        <v>28</v>
      </c>
      <c r="N49" s="61">
        <v>1</v>
      </c>
      <c r="O49" s="24"/>
      <c r="P49" s="24" t="s">
        <v>28</v>
      </c>
      <c r="Q49" s="1"/>
      <c r="R49" s="1"/>
      <c r="S49" s="133">
        <v>1</v>
      </c>
      <c r="T49" s="1"/>
      <c r="U49" s="91" t="s">
        <v>35</v>
      </c>
      <c r="V49" s="12"/>
      <c r="W49" s="12"/>
      <c r="X49" s="48">
        <v>2</v>
      </c>
    </row>
    <row r="50" spans="1:24" ht="15">
      <c r="A50" s="59" t="s">
        <v>46</v>
      </c>
      <c r="B50" s="12"/>
      <c r="C50" s="12"/>
      <c r="D50" s="46"/>
      <c r="E50" s="45"/>
      <c r="F50" s="45" t="s">
        <v>209</v>
      </c>
      <c r="G50" s="1"/>
      <c r="H50" s="11" t="s">
        <v>249</v>
      </c>
      <c r="I50" s="82">
        <v>1</v>
      </c>
      <c r="J50" s="78"/>
      <c r="K50" s="34" t="s">
        <v>45</v>
      </c>
      <c r="L50" s="1"/>
      <c r="M50" s="11"/>
      <c r="N50" s="61"/>
      <c r="O50" s="24"/>
      <c r="P50" s="24" t="s">
        <v>259</v>
      </c>
      <c r="Q50" s="1"/>
      <c r="R50" s="1"/>
      <c r="S50" s="133">
        <v>1</v>
      </c>
      <c r="T50" s="1"/>
      <c r="U50" s="91" t="s">
        <v>97</v>
      </c>
      <c r="V50" s="12"/>
      <c r="W50" s="12"/>
      <c r="X50" s="48">
        <v>2</v>
      </c>
    </row>
    <row r="51" spans="1:24" ht="15">
      <c r="A51" s="24" t="s">
        <v>241</v>
      </c>
      <c r="B51" s="1"/>
      <c r="C51" s="11" t="s">
        <v>242</v>
      </c>
      <c r="D51" s="61">
        <v>1</v>
      </c>
      <c r="E51" s="45"/>
      <c r="F51" s="47" t="s">
        <v>46</v>
      </c>
      <c r="G51" s="1"/>
      <c r="H51" s="1"/>
      <c r="I51" s="11"/>
      <c r="J51" s="78"/>
      <c r="K51" s="12" t="s">
        <v>247</v>
      </c>
      <c r="L51" s="1"/>
      <c r="M51" s="11" t="s">
        <v>248</v>
      </c>
      <c r="N51" s="61">
        <v>1</v>
      </c>
      <c r="O51" s="24"/>
      <c r="P51" s="24" t="s">
        <v>22</v>
      </c>
      <c r="Q51" s="1"/>
      <c r="R51" s="1"/>
      <c r="S51" s="133">
        <v>1</v>
      </c>
      <c r="U51" s="91" t="s">
        <v>256</v>
      </c>
      <c r="V51" s="12"/>
      <c r="W51" s="12"/>
      <c r="X51" s="48">
        <v>2</v>
      </c>
    </row>
    <row r="52" spans="1:24" ht="15">
      <c r="A52" s="45" t="s">
        <v>173</v>
      </c>
      <c r="B52" s="12"/>
      <c r="C52" s="15" t="s">
        <v>94</v>
      </c>
      <c r="D52" s="48">
        <v>1</v>
      </c>
      <c r="E52" s="12"/>
      <c r="F52" s="45" t="s">
        <v>250</v>
      </c>
      <c r="G52" s="1"/>
      <c r="H52" s="11" t="s">
        <v>251</v>
      </c>
      <c r="I52" s="82">
        <v>1</v>
      </c>
      <c r="J52" s="78"/>
      <c r="K52" s="34" t="s">
        <v>46</v>
      </c>
      <c r="L52" s="1"/>
      <c r="M52" s="1"/>
      <c r="N52" s="26"/>
      <c r="O52" s="24"/>
      <c r="P52" s="24" t="s">
        <v>260</v>
      </c>
      <c r="Q52" s="1"/>
      <c r="R52" s="1"/>
      <c r="S52" s="133">
        <v>1</v>
      </c>
      <c r="U52" s="134"/>
      <c r="V52" s="1"/>
      <c r="W52" s="1"/>
      <c r="X52" s="48"/>
    </row>
    <row r="53" spans="1:24" ht="15.75" thickBot="1">
      <c r="A53" s="45" t="s">
        <v>174</v>
      </c>
      <c r="B53" s="12"/>
      <c r="C53" s="15" t="s">
        <v>243</v>
      </c>
      <c r="D53" s="48">
        <v>1</v>
      </c>
      <c r="E53" s="12"/>
      <c r="F53" s="45" t="s">
        <v>98</v>
      </c>
      <c r="G53" s="1"/>
      <c r="H53" s="11" t="s">
        <v>252</v>
      </c>
      <c r="I53" s="82">
        <v>1</v>
      </c>
      <c r="J53" s="78"/>
      <c r="K53" s="1" t="s">
        <v>9</v>
      </c>
      <c r="L53" s="1"/>
      <c r="M53" s="11" t="s">
        <v>42</v>
      </c>
      <c r="N53" s="61">
        <v>1</v>
      </c>
      <c r="O53" s="24"/>
      <c r="P53" s="128"/>
      <c r="Q53" s="129"/>
      <c r="R53" s="129"/>
      <c r="S53" s="131"/>
      <c r="U53" s="127"/>
      <c r="V53" s="129"/>
      <c r="W53" s="129"/>
      <c r="X53" s="62"/>
    </row>
    <row r="54" spans="1:15" ht="16.5" thickBot="1" thickTop="1">
      <c r="A54" s="45" t="s">
        <v>244</v>
      </c>
      <c r="B54" s="1"/>
      <c r="C54" s="15" t="s">
        <v>175</v>
      </c>
      <c r="D54" s="61">
        <v>1</v>
      </c>
      <c r="E54" s="30"/>
      <c r="F54" s="128"/>
      <c r="G54" s="129"/>
      <c r="H54" s="129"/>
      <c r="I54" s="129"/>
      <c r="J54" s="100"/>
      <c r="K54" s="129"/>
      <c r="L54" s="129"/>
      <c r="M54" s="129"/>
      <c r="N54" s="101"/>
      <c r="O54" s="24"/>
    </row>
    <row r="55" ht="15.75" thickTop="1"/>
  </sheetData>
  <sheetProtection/>
  <mergeCells count="8">
    <mergeCell ref="A1:J1"/>
    <mergeCell ref="W12:X12"/>
    <mergeCell ref="M5:N5"/>
    <mergeCell ref="K43:N43"/>
    <mergeCell ref="F43:I43"/>
    <mergeCell ref="R5:S5"/>
    <mergeCell ref="P43:X43"/>
    <mergeCell ref="K28:X28"/>
  </mergeCells>
  <printOptions/>
  <pageMargins left="0.15748031496062992" right="0.11811023622047245" top="0.15748031496062992" bottom="0.15748031496062992" header="0.31496062992125984" footer="0.31496062992125984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28">
      <selection activeCell="AB20" sqref="AB20"/>
    </sheetView>
  </sheetViews>
  <sheetFormatPr defaultColWidth="9.140625" defaultRowHeight="15"/>
  <cols>
    <col min="1" max="1" width="13.140625" style="0" bestFit="1" customWidth="1"/>
    <col min="2" max="2" width="4.8515625" style="0" customWidth="1"/>
    <col min="3" max="3" width="4.00390625" style="124" customWidth="1"/>
    <col min="4" max="4" width="4.00390625" style="0" customWidth="1"/>
    <col min="5" max="6" width="5.8515625" style="0" customWidth="1"/>
    <col min="7" max="7" width="6.7109375" style="0" customWidth="1"/>
    <col min="8" max="8" width="5.7109375" style="0" customWidth="1"/>
    <col min="9" max="9" width="2.421875" style="0" customWidth="1"/>
    <col min="10" max="10" width="12.8515625" style="0" bestFit="1" customWidth="1"/>
    <col min="11" max="11" width="4.8515625" style="0" customWidth="1"/>
    <col min="12" max="13" width="4.00390625" style="0" customWidth="1"/>
    <col min="14" max="15" width="5.7109375" style="0" customWidth="1"/>
    <col min="16" max="16" width="6.57421875" style="0" customWidth="1"/>
    <col min="17" max="17" width="5.7109375" style="0" customWidth="1"/>
    <col min="18" max="18" width="2.28125" style="0" customWidth="1"/>
    <col min="19" max="19" width="12.8515625" style="0" customWidth="1"/>
    <col min="20" max="20" width="4.8515625" style="0" customWidth="1"/>
    <col min="21" max="22" width="4.28125" style="0" customWidth="1"/>
    <col min="23" max="24" width="5.7109375" style="0" customWidth="1"/>
    <col min="25" max="25" width="6.421875" style="0" customWidth="1"/>
    <col min="26" max="26" width="5.7109375" style="0" customWidth="1"/>
    <col min="27" max="27" width="6.00390625" style="0" customWidth="1"/>
    <col min="28" max="29" width="5.7109375" style="0" customWidth="1"/>
  </cols>
  <sheetData>
    <row r="1" spans="1:26" ht="27.75" thickBot="1">
      <c r="A1" s="170">
        <v>2012</v>
      </c>
      <c r="B1" s="6" t="s">
        <v>126</v>
      </c>
      <c r="C1" s="73" t="s">
        <v>123</v>
      </c>
      <c r="D1" s="73" t="s">
        <v>124</v>
      </c>
      <c r="H1" s="169" t="s">
        <v>125</v>
      </c>
      <c r="K1" s="6" t="s">
        <v>126</v>
      </c>
      <c r="L1" s="73" t="s">
        <v>123</v>
      </c>
      <c r="M1" s="73" t="s">
        <v>124</v>
      </c>
      <c r="Q1" s="169" t="s">
        <v>125</v>
      </c>
      <c r="T1" s="6" t="s">
        <v>126</v>
      </c>
      <c r="U1" s="73" t="s">
        <v>123</v>
      </c>
      <c r="V1" s="73" t="s">
        <v>124</v>
      </c>
      <c r="Z1" s="169" t="s">
        <v>125</v>
      </c>
    </row>
    <row r="2" spans="1:4" ht="9.75" customHeight="1">
      <c r="A2" s="1"/>
      <c r="B2" s="1"/>
      <c r="C2" s="11"/>
      <c r="D2" s="1"/>
    </row>
    <row r="3" spans="1:26" ht="15.75">
      <c r="A3" s="43" t="s">
        <v>181</v>
      </c>
      <c r="B3" s="104" t="s">
        <v>127</v>
      </c>
      <c r="C3" s="157">
        <v>3</v>
      </c>
      <c r="D3" s="160">
        <v>9</v>
      </c>
      <c r="E3" s="20">
        <f>C3*15.894</f>
        <v>47.682</v>
      </c>
      <c r="F3" s="20">
        <f>D3*5.498</f>
        <v>49.482</v>
      </c>
      <c r="G3" s="20">
        <f>SUM(E3:F3)</f>
        <v>97.164</v>
      </c>
      <c r="H3" s="168">
        <f>INT(G3+43.046+0.5)</f>
        <v>140</v>
      </c>
      <c r="I3" s="103"/>
      <c r="J3" s="43" t="s">
        <v>8</v>
      </c>
      <c r="K3" s="104" t="s">
        <v>128</v>
      </c>
      <c r="L3" s="157">
        <v>3</v>
      </c>
      <c r="M3" s="160">
        <v>6</v>
      </c>
      <c r="N3" s="20">
        <f>L3*15.894</f>
        <v>47.682</v>
      </c>
      <c r="O3" s="20">
        <f>M3*5.498</f>
        <v>32.988</v>
      </c>
      <c r="P3" s="20">
        <f aca="true" t="shared" si="0" ref="P3:P37">SUM(N3:O3)</f>
        <v>80.67</v>
      </c>
      <c r="Q3" s="168">
        <f>INT(P3+43.046+0.5)</f>
        <v>124</v>
      </c>
      <c r="R3" s="103"/>
      <c r="S3" s="43" t="s">
        <v>5</v>
      </c>
      <c r="T3" s="104" t="s">
        <v>130</v>
      </c>
      <c r="U3" s="157">
        <v>2</v>
      </c>
      <c r="V3" s="160">
        <v>5</v>
      </c>
      <c r="W3" s="20">
        <f>U3*15.894</f>
        <v>31.788</v>
      </c>
      <c r="X3" s="20">
        <f>V3*5.498</f>
        <v>27.490000000000002</v>
      </c>
      <c r="Y3" s="20">
        <f aca="true" t="shared" si="1" ref="Y3:Y36">SUM(W3:X3)</f>
        <v>59.278000000000006</v>
      </c>
      <c r="Z3" s="22">
        <f>INT(Y3+43.046+0.5)</f>
        <v>102</v>
      </c>
    </row>
    <row r="4" spans="1:26" ht="15.75">
      <c r="A4" s="43" t="s">
        <v>7</v>
      </c>
      <c r="B4" s="104" t="s">
        <v>127</v>
      </c>
      <c r="C4" s="157">
        <v>3</v>
      </c>
      <c r="D4" s="160">
        <v>8</v>
      </c>
      <c r="E4" s="20">
        <f aca="true" t="shared" si="2" ref="E4:E14">C4*15.894</f>
        <v>47.682</v>
      </c>
      <c r="F4" s="20">
        <f aca="true" t="shared" si="3" ref="F4:F14">D4*5.498</f>
        <v>43.984</v>
      </c>
      <c r="G4" s="20">
        <f aca="true" t="shared" si="4" ref="G4:G14">SUM(E4:F4)</f>
        <v>91.666</v>
      </c>
      <c r="H4" s="168">
        <f aca="true" t="shared" si="5" ref="H4:H14">INT(G4+43.046+0.5)</f>
        <v>135</v>
      </c>
      <c r="I4" s="103"/>
      <c r="J4" s="43" t="s">
        <v>97</v>
      </c>
      <c r="K4" s="104" t="s">
        <v>128</v>
      </c>
      <c r="L4" s="157">
        <v>3</v>
      </c>
      <c r="M4" s="160">
        <v>5</v>
      </c>
      <c r="N4" s="20">
        <f aca="true" t="shared" si="6" ref="N4:N14">L4*15.894</f>
        <v>47.682</v>
      </c>
      <c r="O4" s="20">
        <f aca="true" t="shared" si="7" ref="O4:O14">M4*5.498</f>
        <v>27.490000000000002</v>
      </c>
      <c r="P4" s="20">
        <f t="shared" si="0"/>
        <v>75.172</v>
      </c>
      <c r="Q4" s="168">
        <f aca="true" t="shared" si="8" ref="Q4:Q14">INT(P4+43.046+0.5)</f>
        <v>118</v>
      </c>
      <c r="R4" s="103"/>
      <c r="S4" s="43" t="s">
        <v>11</v>
      </c>
      <c r="T4" s="104" t="s">
        <v>130</v>
      </c>
      <c r="U4" s="157">
        <v>2</v>
      </c>
      <c r="V4" s="160">
        <v>5</v>
      </c>
      <c r="W4" s="20">
        <f aca="true" t="shared" si="9" ref="W4:W10">U4*15.894</f>
        <v>31.788</v>
      </c>
      <c r="X4" s="20">
        <f aca="true" t="shared" si="10" ref="X4:X10">V4*5.498</f>
        <v>27.490000000000002</v>
      </c>
      <c r="Y4" s="20">
        <f t="shared" si="1"/>
        <v>59.278000000000006</v>
      </c>
      <c r="Z4" s="22">
        <f aca="true" t="shared" si="11" ref="Z4:Z10">INT(Y4+43.046+0.5)</f>
        <v>102</v>
      </c>
    </row>
    <row r="5" spans="1:26" ht="15.75">
      <c r="A5" s="43" t="s">
        <v>18</v>
      </c>
      <c r="B5" s="104" t="s">
        <v>127</v>
      </c>
      <c r="C5" s="157">
        <v>3</v>
      </c>
      <c r="D5" s="160">
        <v>8</v>
      </c>
      <c r="E5" s="20">
        <f t="shared" si="2"/>
        <v>47.682</v>
      </c>
      <c r="F5" s="20">
        <f t="shared" si="3"/>
        <v>43.984</v>
      </c>
      <c r="G5" s="20">
        <f t="shared" si="4"/>
        <v>91.666</v>
      </c>
      <c r="H5" s="168">
        <f t="shared" si="5"/>
        <v>135</v>
      </c>
      <c r="I5" s="103"/>
      <c r="J5" s="43" t="s">
        <v>273</v>
      </c>
      <c r="K5" s="104" t="s">
        <v>128</v>
      </c>
      <c r="L5" s="157">
        <v>2</v>
      </c>
      <c r="M5" s="160">
        <v>7</v>
      </c>
      <c r="N5" s="20">
        <f t="shared" si="6"/>
        <v>31.788</v>
      </c>
      <c r="O5" s="20">
        <f t="shared" si="7"/>
        <v>38.486000000000004</v>
      </c>
      <c r="P5" s="20">
        <f t="shared" si="0"/>
        <v>70.274</v>
      </c>
      <c r="Q5" s="168">
        <f t="shared" si="8"/>
        <v>113</v>
      </c>
      <c r="R5" s="103"/>
      <c r="S5" s="16" t="s">
        <v>269</v>
      </c>
      <c r="T5" s="27">
        <v>576</v>
      </c>
      <c r="U5" s="106">
        <v>5</v>
      </c>
      <c r="V5" s="158">
        <v>7</v>
      </c>
      <c r="W5" s="20">
        <f t="shared" si="9"/>
        <v>79.47</v>
      </c>
      <c r="X5" s="20">
        <f t="shared" si="10"/>
        <v>38.486000000000004</v>
      </c>
      <c r="Y5" s="159">
        <f t="shared" si="1"/>
        <v>117.956</v>
      </c>
      <c r="Z5" s="22">
        <f t="shared" si="11"/>
        <v>161</v>
      </c>
    </row>
    <row r="6" spans="1:26" ht="15.75">
      <c r="A6" s="43" t="s">
        <v>31</v>
      </c>
      <c r="B6" s="104" t="s">
        <v>127</v>
      </c>
      <c r="C6" s="157">
        <v>3</v>
      </c>
      <c r="D6" s="160">
        <v>7</v>
      </c>
      <c r="E6" s="20">
        <f t="shared" si="2"/>
        <v>47.682</v>
      </c>
      <c r="F6" s="20">
        <f t="shared" si="3"/>
        <v>38.486000000000004</v>
      </c>
      <c r="G6" s="20">
        <f t="shared" si="4"/>
        <v>86.168</v>
      </c>
      <c r="H6" s="168">
        <f t="shared" si="5"/>
        <v>129</v>
      </c>
      <c r="I6" s="103"/>
      <c r="J6" s="43" t="s">
        <v>84</v>
      </c>
      <c r="K6" s="104" t="s">
        <v>128</v>
      </c>
      <c r="L6" s="157">
        <v>2</v>
      </c>
      <c r="M6" s="160">
        <v>3</v>
      </c>
      <c r="N6" s="20">
        <f t="shared" si="6"/>
        <v>31.788</v>
      </c>
      <c r="O6" s="20">
        <f t="shared" si="7"/>
        <v>16.494</v>
      </c>
      <c r="P6" s="20">
        <f t="shared" si="0"/>
        <v>48.282</v>
      </c>
      <c r="Q6" s="168">
        <f t="shared" si="8"/>
        <v>91</v>
      </c>
      <c r="R6" s="103"/>
      <c r="S6" s="43" t="s">
        <v>209</v>
      </c>
      <c r="T6" s="27" t="s">
        <v>182</v>
      </c>
      <c r="U6" s="106">
        <v>3</v>
      </c>
      <c r="V6" s="158">
        <v>3</v>
      </c>
      <c r="W6" s="20">
        <f t="shared" si="9"/>
        <v>47.682</v>
      </c>
      <c r="X6" s="20">
        <f t="shared" si="10"/>
        <v>16.494</v>
      </c>
      <c r="Y6" s="20">
        <f t="shared" si="1"/>
        <v>64.176</v>
      </c>
      <c r="Z6" s="22">
        <f t="shared" si="11"/>
        <v>107</v>
      </c>
    </row>
    <row r="7" spans="1:28" ht="15.75">
      <c r="A7" s="16" t="s">
        <v>44</v>
      </c>
      <c r="B7" s="27" t="s">
        <v>127</v>
      </c>
      <c r="C7" s="106">
        <v>3</v>
      </c>
      <c r="D7" s="158">
        <v>6</v>
      </c>
      <c r="E7" s="20">
        <f t="shared" si="2"/>
        <v>47.682</v>
      </c>
      <c r="F7" s="20">
        <f t="shared" si="3"/>
        <v>32.988</v>
      </c>
      <c r="G7" s="20">
        <f t="shared" si="4"/>
        <v>80.67</v>
      </c>
      <c r="H7" s="168">
        <f t="shared" si="5"/>
        <v>124</v>
      </c>
      <c r="I7" s="103"/>
      <c r="J7" s="16" t="s">
        <v>148</v>
      </c>
      <c r="K7" s="27" t="s">
        <v>128</v>
      </c>
      <c r="L7" s="106">
        <v>2</v>
      </c>
      <c r="M7" s="158">
        <v>3</v>
      </c>
      <c r="N7" s="20">
        <f t="shared" si="6"/>
        <v>31.788</v>
      </c>
      <c r="O7" s="20">
        <f t="shared" si="7"/>
        <v>16.494</v>
      </c>
      <c r="P7" s="20">
        <f t="shared" si="0"/>
        <v>48.282</v>
      </c>
      <c r="Q7" s="168">
        <f t="shared" si="8"/>
        <v>91</v>
      </c>
      <c r="R7" s="103"/>
      <c r="S7" s="43" t="s">
        <v>29</v>
      </c>
      <c r="T7" s="104" t="s">
        <v>129</v>
      </c>
      <c r="U7" s="157">
        <v>2</v>
      </c>
      <c r="V7" s="160">
        <v>4</v>
      </c>
      <c r="W7" s="20">
        <f t="shared" si="9"/>
        <v>31.788</v>
      </c>
      <c r="X7" s="20">
        <f t="shared" si="10"/>
        <v>21.992</v>
      </c>
      <c r="Y7" s="20">
        <f t="shared" si="1"/>
        <v>53.78</v>
      </c>
      <c r="Z7" s="22">
        <f t="shared" si="11"/>
        <v>97</v>
      </c>
      <c r="AB7" s="172"/>
    </row>
    <row r="8" spans="1:26" ht="15.75">
      <c r="A8" s="43" t="s">
        <v>115</v>
      </c>
      <c r="B8" s="104" t="s">
        <v>127</v>
      </c>
      <c r="C8" s="157">
        <v>2</v>
      </c>
      <c r="D8" s="160">
        <v>9</v>
      </c>
      <c r="E8" s="20">
        <f t="shared" si="2"/>
        <v>31.788</v>
      </c>
      <c r="F8" s="20">
        <f t="shared" si="3"/>
        <v>49.482</v>
      </c>
      <c r="G8" s="20">
        <f t="shared" si="4"/>
        <v>81.27</v>
      </c>
      <c r="H8" s="168">
        <f t="shared" si="5"/>
        <v>124</v>
      </c>
      <c r="I8" s="103"/>
      <c r="J8" s="43" t="s">
        <v>256</v>
      </c>
      <c r="K8" s="104" t="s">
        <v>128</v>
      </c>
      <c r="L8" s="157">
        <v>2</v>
      </c>
      <c r="M8" s="160">
        <v>3</v>
      </c>
      <c r="N8" s="20">
        <f t="shared" si="6"/>
        <v>31.788</v>
      </c>
      <c r="O8" s="20">
        <f t="shared" si="7"/>
        <v>16.494</v>
      </c>
      <c r="P8" s="20">
        <f t="shared" si="0"/>
        <v>48.282</v>
      </c>
      <c r="Q8" s="168">
        <f t="shared" si="8"/>
        <v>91</v>
      </c>
      <c r="R8" s="103"/>
      <c r="S8" s="43" t="s">
        <v>268</v>
      </c>
      <c r="T8" s="104" t="s">
        <v>129</v>
      </c>
      <c r="U8" s="157">
        <v>2</v>
      </c>
      <c r="V8" s="160">
        <v>4</v>
      </c>
      <c r="W8" s="20">
        <f t="shared" si="9"/>
        <v>31.788</v>
      </c>
      <c r="X8" s="20">
        <f t="shared" si="10"/>
        <v>21.992</v>
      </c>
      <c r="Y8" s="20">
        <f t="shared" si="1"/>
        <v>53.78</v>
      </c>
      <c r="Z8" s="22">
        <f t="shared" si="11"/>
        <v>97</v>
      </c>
    </row>
    <row r="9" spans="1:26" ht="15.75">
      <c r="A9" s="43" t="s">
        <v>38</v>
      </c>
      <c r="B9" s="104" t="s">
        <v>127</v>
      </c>
      <c r="C9" s="157">
        <v>2</v>
      </c>
      <c r="D9" s="160">
        <v>8</v>
      </c>
      <c r="E9" s="20">
        <f t="shared" si="2"/>
        <v>31.788</v>
      </c>
      <c r="F9" s="20">
        <f t="shared" si="3"/>
        <v>43.984</v>
      </c>
      <c r="G9" s="20">
        <f t="shared" si="4"/>
        <v>75.772</v>
      </c>
      <c r="H9" s="168">
        <f t="shared" si="5"/>
        <v>119</v>
      </c>
      <c r="I9" s="103"/>
      <c r="J9" s="43" t="s">
        <v>78</v>
      </c>
      <c r="K9" s="104" t="s">
        <v>128</v>
      </c>
      <c r="L9" s="157">
        <v>1</v>
      </c>
      <c r="M9" s="160">
        <v>5</v>
      </c>
      <c r="N9" s="20">
        <f t="shared" si="6"/>
        <v>15.894</v>
      </c>
      <c r="O9" s="20">
        <f t="shared" si="7"/>
        <v>27.490000000000002</v>
      </c>
      <c r="P9" s="20">
        <f t="shared" si="0"/>
        <v>43.384</v>
      </c>
      <c r="Q9" s="168">
        <f t="shared" si="8"/>
        <v>86</v>
      </c>
      <c r="R9" s="103"/>
      <c r="S9" s="43" t="s">
        <v>270</v>
      </c>
      <c r="T9" s="27" t="s">
        <v>129</v>
      </c>
      <c r="U9" s="157">
        <v>2</v>
      </c>
      <c r="V9" s="158">
        <v>4</v>
      </c>
      <c r="W9" s="20">
        <f t="shared" si="9"/>
        <v>31.788</v>
      </c>
      <c r="X9" s="20">
        <f t="shared" si="10"/>
        <v>21.992</v>
      </c>
      <c r="Y9" s="20">
        <f t="shared" si="1"/>
        <v>53.78</v>
      </c>
      <c r="Z9" s="22">
        <f t="shared" si="11"/>
        <v>97</v>
      </c>
    </row>
    <row r="10" spans="1:26" ht="15.75">
      <c r="A10" s="43" t="s">
        <v>229</v>
      </c>
      <c r="B10" s="27" t="s">
        <v>127</v>
      </c>
      <c r="C10" s="106">
        <v>2</v>
      </c>
      <c r="D10" s="158">
        <v>7</v>
      </c>
      <c r="E10" s="20">
        <f t="shared" si="2"/>
        <v>31.788</v>
      </c>
      <c r="F10" s="20">
        <f t="shared" si="3"/>
        <v>38.486000000000004</v>
      </c>
      <c r="G10" s="20">
        <f t="shared" si="4"/>
        <v>70.274</v>
      </c>
      <c r="H10" s="168">
        <f t="shared" si="5"/>
        <v>113</v>
      </c>
      <c r="I10" s="103"/>
      <c r="J10" s="43" t="s">
        <v>272</v>
      </c>
      <c r="K10" s="104" t="s">
        <v>128</v>
      </c>
      <c r="L10" s="157">
        <v>1</v>
      </c>
      <c r="M10" s="160">
        <v>5</v>
      </c>
      <c r="N10" s="20">
        <f t="shared" si="6"/>
        <v>15.894</v>
      </c>
      <c r="O10" s="20">
        <f t="shared" si="7"/>
        <v>27.490000000000002</v>
      </c>
      <c r="P10" s="20">
        <f t="shared" si="0"/>
        <v>43.384</v>
      </c>
      <c r="Q10" s="168">
        <f t="shared" si="8"/>
        <v>86</v>
      </c>
      <c r="R10" s="103"/>
      <c r="S10" s="43" t="s">
        <v>117</v>
      </c>
      <c r="T10" s="27" t="s">
        <v>129</v>
      </c>
      <c r="U10" s="106">
        <v>2</v>
      </c>
      <c r="V10" s="158">
        <v>4</v>
      </c>
      <c r="W10" s="20">
        <f t="shared" si="9"/>
        <v>31.788</v>
      </c>
      <c r="X10" s="20">
        <f t="shared" si="10"/>
        <v>21.992</v>
      </c>
      <c r="Y10" s="20">
        <f t="shared" si="1"/>
        <v>53.78</v>
      </c>
      <c r="Z10" s="22">
        <f t="shared" si="11"/>
        <v>97</v>
      </c>
    </row>
    <row r="11" spans="1:26" ht="15.75">
      <c r="A11" s="43" t="s">
        <v>24</v>
      </c>
      <c r="B11" s="104" t="s">
        <v>127</v>
      </c>
      <c r="C11" s="157">
        <v>2</v>
      </c>
      <c r="D11" s="158">
        <v>6</v>
      </c>
      <c r="E11" s="20">
        <f t="shared" si="2"/>
        <v>31.788</v>
      </c>
      <c r="F11" s="20">
        <f t="shared" si="3"/>
        <v>32.988</v>
      </c>
      <c r="G11" s="20">
        <f t="shared" si="4"/>
        <v>64.776</v>
      </c>
      <c r="H11" s="168">
        <f t="shared" si="5"/>
        <v>108</v>
      </c>
      <c r="I11" s="103"/>
      <c r="J11" s="43" t="s">
        <v>27</v>
      </c>
      <c r="K11" s="104" t="s">
        <v>128</v>
      </c>
      <c r="L11" s="157">
        <v>1</v>
      </c>
      <c r="M11" s="160">
        <v>5</v>
      </c>
      <c r="N11" s="20">
        <f t="shared" si="6"/>
        <v>15.894</v>
      </c>
      <c r="O11" s="20">
        <f t="shared" si="7"/>
        <v>27.490000000000002</v>
      </c>
      <c r="P11" s="20">
        <f t="shared" si="0"/>
        <v>43.384</v>
      </c>
      <c r="Q11" s="168">
        <f t="shared" si="8"/>
        <v>86</v>
      </c>
      <c r="R11" s="103"/>
      <c r="S11" s="210" t="s">
        <v>178</v>
      </c>
      <c r="T11" s="190">
        <v>700</v>
      </c>
      <c r="U11" s="111">
        <v>2</v>
      </c>
      <c r="V11" s="160">
        <v>2</v>
      </c>
      <c r="W11" s="20">
        <f aca="true" t="shared" si="12" ref="W11:W16">U11*15.894</f>
        <v>31.788</v>
      </c>
      <c r="X11" s="20">
        <f aca="true" t="shared" si="13" ref="X11:X16">V11*5.498</f>
        <v>10.996</v>
      </c>
      <c r="Y11" s="191">
        <f t="shared" si="1"/>
        <v>42.784</v>
      </c>
      <c r="Z11" s="22">
        <f>INT(Y11+43.046+0.5)</f>
        <v>86</v>
      </c>
    </row>
    <row r="12" spans="1:26" ht="15.75">
      <c r="A12" s="43" t="s">
        <v>87</v>
      </c>
      <c r="B12" s="104" t="s">
        <v>127</v>
      </c>
      <c r="C12" s="157">
        <v>1</v>
      </c>
      <c r="D12" s="160">
        <v>5</v>
      </c>
      <c r="E12" s="20">
        <f t="shared" si="2"/>
        <v>15.894</v>
      </c>
      <c r="F12" s="20">
        <f t="shared" si="3"/>
        <v>27.490000000000002</v>
      </c>
      <c r="G12" s="20">
        <f t="shared" si="4"/>
        <v>43.384</v>
      </c>
      <c r="H12" s="168">
        <f t="shared" si="5"/>
        <v>86</v>
      </c>
      <c r="I12" s="103"/>
      <c r="J12" s="43" t="s">
        <v>10</v>
      </c>
      <c r="K12" s="104" t="s">
        <v>130</v>
      </c>
      <c r="L12" s="157">
        <v>3</v>
      </c>
      <c r="M12" s="160">
        <v>7</v>
      </c>
      <c r="N12" s="20">
        <f t="shared" si="6"/>
        <v>47.682</v>
      </c>
      <c r="O12" s="20">
        <f t="shared" si="7"/>
        <v>38.486000000000004</v>
      </c>
      <c r="P12" s="20">
        <f t="shared" si="0"/>
        <v>86.168</v>
      </c>
      <c r="Q12" s="168">
        <f t="shared" si="8"/>
        <v>129</v>
      </c>
      <c r="R12" s="103"/>
      <c r="S12" s="210" t="s">
        <v>51</v>
      </c>
      <c r="T12" s="190">
        <v>700</v>
      </c>
      <c r="U12" s="189">
        <v>2</v>
      </c>
      <c r="V12" s="160">
        <v>2</v>
      </c>
      <c r="W12" s="20">
        <f t="shared" si="12"/>
        <v>31.788</v>
      </c>
      <c r="X12" s="20">
        <f t="shared" si="13"/>
        <v>10.996</v>
      </c>
      <c r="Y12" s="191">
        <f t="shared" si="1"/>
        <v>42.784</v>
      </c>
      <c r="Z12" s="22">
        <f>INT(Y12+43.046+0.5)</f>
        <v>86</v>
      </c>
    </row>
    <row r="13" spans="1:26" ht="15.75">
      <c r="A13" s="16" t="s">
        <v>28</v>
      </c>
      <c r="B13" s="27" t="s">
        <v>127</v>
      </c>
      <c r="C13" s="106">
        <v>2</v>
      </c>
      <c r="D13" s="158">
        <v>2</v>
      </c>
      <c r="E13" s="20">
        <f t="shared" si="2"/>
        <v>31.788</v>
      </c>
      <c r="F13" s="20">
        <f t="shared" si="3"/>
        <v>10.996</v>
      </c>
      <c r="G13" s="20">
        <f t="shared" si="4"/>
        <v>42.784</v>
      </c>
      <c r="H13" s="168">
        <f t="shared" si="5"/>
        <v>86</v>
      </c>
      <c r="I13" s="103"/>
      <c r="J13" s="16" t="s">
        <v>259</v>
      </c>
      <c r="K13" s="27" t="s">
        <v>130</v>
      </c>
      <c r="L13" s="106">
        <v>3</v>
      </c>
      <c r="M13" s="158">
        <v>3</v>
      </c>
      <c r="N13" s="20">
        <f t="shared" si="6"/>
        <v>47.682</v>
      </c>
      <c r="O13" s="20">
        <f t="shared" si="7"/>
        <v>16.494</v>
      </c>
      <c r="P13" s="20">
        <f t="shared" si="0"/>
        <v>64.176</v>
      </c>
      <c r="Q13" s="168">
        <f t="shared" si="8"/>
        <v>107</v>
      </c>
      <c r="R13" s="103"/>
      <c r="S13" s="43" t="s">
        <v>4</v>
      </c>
      <c r="T13" s="104">
        <v>702</v>
      </c>
      <c r="U13" s="157">
        <v>2</v>
      </c>
      <c r="V13" s="158">
        <v>7</v>
      </c>
      <c r="W13" s="20">
        <f t="shared" si="12"/>
        <v>31.788</v>
      </c>
      <c r="X13" s="20">
        <f t="shared" si="13"/>
        <v>38.486000000000004</v>
      </c>
      <c r="Y13" s="20">
        <f t="shared" si="1"/>
        <v>70.274</v>
      </c>
      <c r="Z13" s="22">
        <f>INT(Y13+43.046+0.5)</f>
        <v>113</v>
      </c>
    </row>
    <row r="14" spans="1:26" ht="16.5" thickBot="1">
      <c r="A14" s="209" t="s">
        <v>35</v>
      </c>
      <c r="B14" s="105" t="s">
        <v>128</v>
      </c>
      <c r="C14" s="192">
        <v>3</v>
      </c>
      <c r="D14" s="195">
        <v>9</v>
      </c>
      <c r="E14" s="112">
        <f t="shared" si="2"/>
        <v>47.682</v>
      </c>
      <c r="F14" s="112">
        <f t="shared" si="3"/>
        <v>49.482</v>
      </c>
      <c r="G14" s="112">
        <f t="shared" si="4"/>
        <v>97.164</v>
      </c>
      <c r="H14" s="194">
        <f t="shared" si="5"/>
        <v>140</v>
      </c>
      <c r="I14" s="103"/>
      <c r="J14" s="209" t="s">
        <v>22</v>
      </c>
      <c r="K14" s="105" t="s">
        <v>130</v>
      </c>
      <c r="L14" s="192">
        <v>3</v>
      </c>
      <c r="M14" s="195">
        <v>3</v>
      </c>
      <c r="N14" s="112">
        <f t="shared" si="6"/>
        <v>47.682</v>
      </c>
      <c r="O14" s="112">
        <f t="shared" si="7"/>
        <v>16.494</v>
      </c>
      <c r="P14" s="112">
        <f t="shared" si="0"/>
        <v>64.176</v>
      </c>
      <c r="Q14" s="194">
        <f t="shared" si="8"/>
        <v>107</v>
      </c>
      <c r="R14" s="103"/>
      <c r="S14" s="43" t="s">
        <v>6</v>
      </c>
      <c r="T14" s="104" t="s">
        <v>271</v>
      </c>
      <c r="U14" s="157">
        <v>2</v>
      </c>
      <c r="V14" s="160">
        <v>4</v>
      </c>
      <c r="W14" s="20">
        <f t="shared" si="12"/>
        <v>31.788</v>
      </c>
      <c r="X14" s="20">
        <f t="shared" si="13"/>
        <v>21.992</v>
      </c>
      <c r="Y14" s="20">
        <f t="shared" si="1"/>
        <v>53.78</v>
      </c>
      <c r="Z14" s="22">
        <f>INT(Y14+43.046+0.5)</f>
        <v>97</v>
      </c>
    </row>
    <row r="15" spans="1:26" ht="16.5" thickBot="1">
      <c r="A15" s="163" t="s">
        <v>164</v>
      </c>
      <c r="B15" s="163"/>
      <c r="C15" s="164">
        <v>1</v>
      </c>
      <c r="D15" s="126">
        <v>3</v>
      </c>
      <c r="E15" s="186">
        <f>C15*15.894</f>
        <v>15.894</v>
      </c>
      <c r="F15" s="186">
        <f>D15*5.498</f>
        <v>16.494</v>
      </c>
      <c r="G15" s="186">
        <f>SUM(E15:F15)</f>
        <v>32.388</v>
      </c>
      <c r="I15" s="103"/>
      <c r="J15" s="167" t="s">
        <v>17</v>
      </c>
      <c r="K15" s="167"/>
      <c r="L15" s="162">
        <v>1</v>
      </c>
      <c r="M15" s="130">
        <v>1</v>
      </c>
      <c r="N15" s="185">
        <f aca="true" t="shared" si="14" ref="N15:N37">L15*15.894</f>
        <v>15.894</v>
      </c>
      <c r="O15" s="185">
        <f aca="true" t="shared" si="15" ref="O15:O37">M15*5.498</f>
        <v>5.498</v>
      </c>
      <c r="P15" s="185">
        <f t="shared" si="0"/>
        <v>21.392</v>
      </c>
      <c r="Q15" s="183"/>
      <c r="R15" s="103"/>
      <c r="S15" s="209" t="s">
        <v>47</v>
      </c>
      <c r="T15" s="105" t="s">
        <v>271</v>
      </c>
      <c r="U15" s="192">
        <v>1</v>
      </c>
      <c r="V15" s="193">
        <v>5</v>
      </c>
      <c r="W15" s="112">
        <f t="shared" si="12"/>
        <v>15.894</v>
      </c>
      <c r="X15" s="112">
        <f t="shared" si="13"/>
        <v>27.490000000000002</v>
      </c>
      <c r="Y15" s="112">
        <f t="shared" si="1"/>
        <v>43.384</v>
      </c>
      <c r="Z15" s="194">
        <f>INT(Y15+43.046+0.5)</f>
        <v>86</v>
      </c>
    </row>
    <row r="16" spans="1:26" ht="15">
      <c r="A16" s="163" t="s">
        <v>12</v>
      </c>
      <c r="B16" s="167"/>
      <c r="C16" s="162">
        <v>1</v>
      </c>
      <c r="D16" s="126">
        <v>3</v>
      </c>
      <c r="E16" s="186">
        <f>C16*15.894</f>
        <v>15.894</v>
      </c>
      <c r="F16" s="186">
        <f>D16*5.498</f>
        <v>16.494</v>
      </c>
      <c r="G16" s="186">
        <f>SUM(E16:F16)</f>
        <v>32.388</v>
      </c>
      <c r="I16" s="103"/>
      <c r="J16" s="163" t="s">
        <v>152</v>
      </c>
      <c r="K16" s="163"/>
      <c r="L16" s="164">
        <v>1</v>
      </c>
      <c r="M16" s="126">
        <v>1</v>
      </c>
      <c r="N16" s="185">
        <f t="shared" si="14"/>
        <v>15.894</v>
      </c>
      <c r="O16" s="185">
        <f t="shared" si="15"/>
        <v>5.498</v>
      </c>
      <c r="P16" s="185">
        <f t="shared" si="0"/>
        <v>21.392</v>
      </c>
      <c r="R16" s="103"/>
      <c r="S16" s="163" t="s">
        <v>13</v>
      </c>
      <c r="T16" s="163"/>
      <c r="U16" s="164">
        <v>1</v>
      </c>
      <c r="V16" s="161">
        <v>1</v>
      </c>
      <c r="W16" s="165">
        <f t="shared" si="12"/>
        <v>15.894</v>
      </c>
      <c r="X16" s="165">
        <f t="shared" si="13"/>
        <v>5.498</v>
      </c>
      <c r="Y16" s="166">
        <f t="shared" si="1"/>
        <v>21.392</v>
      </c>
      <c r="Z16" s="77"/>
    </row>
    <row r="17" spans="1:26" ht="15">
      <c r="A17" s="163" t="s">
        <v>14</v>
      </c>
      <c r="B17" s="163"/>
      <c r="C17" s="164">
        <v>1</v>
      </c>
      <c r="D17" s="161">
        <v>3</v>
      </c>
      <c r="E17" s="186">
        <f aca="true" t="shared" si="16" ref="E17:E37">C17*15.894</f>
        <v>15.894</v>
      </c>
      <c r="F17" s="186">
        <f aca="true" t="shared" si="17" ref="F17:F37">D17*5.498</f>
        <v>16.494</v>
      </c>
      <c r="G17" s="186">
        <f aca="true" t="shared" si="18" ref="G17:G37">SUM(E17:F17)</f>
        <v>32.388</v>
      </c>
      <c r="I17" s="103"/>
      <c r="J17" s="163" t="s">
        <v>267</v>
      </c>
      <c r="K17" s="163"/>
      <c r="L17" s="164">
        <v>1</v>
      </c>
      <c r="M17" s="161">
        <v>1</v>
      </c>
      <c r="N17" s="185">
        <f t="shared" si="14"/>
        <v>15.894</v>
      </c>
      <c r="O17" s="185">
        <f t="shared" si="15"/>
        <v>5.498</v>
      </c>
      <c r="P17" s="185">
        <f t="shared" si="0"/>
        <v>21.392</v>
      </c>
      <c r="R17" s="103"/>
      <c r="S17" s="167" t="s">
        <v>15</v>
      </c>
      <c r="T17" s="167"/>
      <c r="U17" s="162">
        <v>1</v>
      </c>
      <c r="V17" s="126">
        <v>1</v>
      </c>
      <c r="W17" s="165">
        <f aca="true" t="shared" si="19" ref="W17:W36">U17*15.894</f>
        <v>15.894</v>
      </c>
      <c r="X17" s="165">
        <f aca="true" t="shared" si="20" ref="X17:X36">V17*5.498</f>
        <v>5.498</v>
      </c>
      <c r="Y17" s="166">
        <f t="shared" si="1"/>
        <v>21.392</v>
      </c>
      <c r="Z17" s="77"/>
    </row>
    <row r="18" spans="1:26" ht="15">
      <c r="A18" s="163" t="s">
        <v>37</v>
      </c>
      <c r="B18" s="163"/>
      <c r="C18" s="164">
        <v>1</v>
      </c>
      <c r="D18" s="161">
        <v>3</v>
      </c>
      <c r="E18" s="186">
        <f t="shared" si="16"/>
        <v>15.894</v>
      </c>
      <c r="F18" s="186">
        <f t="shared" si="17"/>
        <v>16.494</v>
      </c>
      <c r="G18" s="186">
        <f t="shared" si="18"/>
        <v>32.388</v>
      </c>
      <c r="I18" s="103"/>
      <c r="J18" s="163" t="s">
        <v>198</v>
      </c>
      <c r="K18" s="163"/>
      <c r="L18" s="164">
        <v>1</v>
      </c>
      <c r="M18" s="130">
        <v>1</v>
      </c>
      <c r="N18" s="185">
        <f t="shared" si="14"/>
        <v>15.894</v>
      </c>
      <c r="O18" s="185">
        <f t="shared" si="15"/>
        <v>5.498</v>
      </c>
      <c r="P18" s="185">
        <f t="shared" si="0"/>
        <v>21.392</v>
      </c>
      <c r="R18" s="103"/>
      <c r="S18" s="163" t="s">
        <v>118</v>
      </c>
      <c r="T18" s="163"/>
      <c r="U18" s="164">
        <v>1</v>
      </c>
      <c r="V18" s="161">
        <v>1</v>
      </c>
      <c r="W18" s="165">
        <f t="shared" si="19"/>
        <v>15.894</v>
      </c>
      <c r="X18" s="165">
        <f t="shared" si="20"/>
        <v>5.498</v>
      </c>
      <c r="Y18" s="166">
        <f t="shared" si="1"/>
        <v>21.392</v>
      </c>
      <c r="Z18" s="77"/>
    </row>
    <row r="19" spans="1:26" ht="15">
      <c r="A19" s="163" t="s">
        <v>16</v>
      </c>
      <c r="B19" s="163"/>
      <c r="C19" s="164">
        <v>1</v>
      </c>
      <c r="D19" s="161">
        <v>3</v>
      </c>
      <c r="E19" s="186">
        <f t="shared" si="16"/>
        <v>15.894</v>
      </c>
      <c r="F19" s="186">
        <f t="shared" si="17"/>
        <v>16.494</v>
      </c>
      <c r="G19" s="186">
        <f t="shared" si="18"/>
        <v>32.388</v>
      </c>
      <c r="I19" s="103"/>
      <c r="J19" s="163" t="s">
        <v>20</v>
      </c>
      <c r="K19" s="167"/>
      <c r="L19" s="164">
        <v>1</v>
      </c>
      <c r="M19" s="161">
        <v>1</v>
      </c>
      <c r="N19" s="185">
        <f t="shared" si="14"/>
        <v>15.894</v>
      </c>
      <c r="O19" s="185">
        <f t="shared" si="15"/>
        <v>5.498</v>
      </c>
      <c r="P19" s="185">
        <f t="shared" si="0"/>
        <v>21.392</v>
      </c>
      <c r="R19" s="103"/>
      <c r="S19" s="163" t="s">
        <v>143</v>
      </c>
      <c r="T19" s="163"/>
      <c r="U19" s="164">
        <v>1</v>
      </c>
      <c r="V19" s="126">
        <v>1</v>
      </c>
      <c r="W19" s="165">
        <f t="shared" si="19"/>
        <v>15.894</v>
      </c>
      <c r="X19" s="165">
        <f t="shared" si="20"/>
        <v>5.498</v>
      </c>
      <c r="Y19" s="166">
        <f t="shared" si="1"/>
        <v>21.392</v>
      </c>
      <c r="Z19" s="77"/>
    </row>
    <row r="20" spans="1:26" ht="15">
      <c r="A20" s="163" t="s">
        <v>19</v>
      </c>
      <c r="B20" s="167"/>
      <c r="C20" s="162">
        <v>1</v>
      </c>
      <c r="D20" s="126">
        <v>3</v>
      </c>
      <c r="E20" s="186">
        <f t="shared" si="16"/>
        <v>15.894</v>
      </c>
      <c r="F20" s="186">
        <f t="shared" si="17"/>
        <v>16.494</v>
      </c>
      <c r="G20" s="186">
        <f t="shared" si="18"/>
        <v>32.388</v>
      </c>
      <c r="I20" s="103"/>
      <c r="J20" s="163" t="s">
        <v>145</v>
      </c>
      <c r="K20" s="167"/>
      <c r="L20" s="162">
        <v>1</v>
      </c>
      <c r="M20" s="130">
        <v>1</v>
      </c>
      <c r="N20" s="185">
        <f t="shared" si="14"/>
        <v>15.894</v>
      </c>
      <c r="O20" s="185">
        <f t="shared" si="15"/>
        <v>5.498</v>
      </c>
      <c r="P20" s="185">
        <f t="shared" si="0"/>
        <v>21.392</v>
      </c>
      <c r="R20" s="103"/>
      <c r="S20" s="163" t="s">
        <v>199</v>
      </c>
      <c r="T20" s="167"/>
      <c r="U20" s="162">
        <v>1</v>
      </c>
      <c r="V20" s="126">
        <v>1</v>
      </c>
      <c r="W20" s="165">
        <f t="shared" si="19"/>
        <v>15.894</v>
      </c>
      <c r="X20" s="165">
        <f t="shared" si="20"/>
        <v>5.498</v>
      </c>
      <c r="Y20" s="166">
        <f t="shared" si="1"/>
        <v>21.392</v>
      </c>
      <c r="Z20" s="77"/>
    </row>
    <row r="21" spans="1:26" ht="15">
      <c r="A21" s="163" t="s">
        <v>122</v>
      </c>
      <c r="B21" s="163"/>
      <c r="C21" s="164">
        <v>1</v>
      </c>
      <c r="D21" s="126">
        <v>3</v>
      </c>
      <c r="E21" s="186">
        <f t="shared" si="16"/>
        <v>15.894</v>
      </c>
      <c r="F21" s="186">
        <f t="shared" si="17"/>
        <v>16.494</v>
      </c>
      <c r="G21" s="186">
        <f t="shared" si="18"/>
        <v>32.388</v>
      </c>
      <c r="I21" s="103"/>
      <c r="J21" s="167" t="s">
        <v>280</v>
      </c>
      <c r="K21" s="1"/>
      <c r="L21" s="162">
        <v>1</v>
      </c>
      <c r="M21" s="126">
        <v>1</v>
      </c>
      <c r="N21" s="185">
        <f t="shared" si="14"/>
        <v>15.894</v>
      </c>
      <c r="O21" s="185">
        <f t="shared" si="15"/>
        <v>5.498</v>
      </c>
      <c r="P21" s="185">
        <f t="shared" si="0"/>
        <v>21.392</v>
      </c>
      <c r="R21" s="103"/>
      <c r="S21" s="163" t="s">
        <v>98</v>
      </c>
      <c r="T21" s="167"/>
      <c r="U21" s="162">
        <v>1</v>
      </c>
      <c r="V21" s="126">
        <v>1</v>
      </c>
      <c r="W21" s="165">
        <f t="shared" si="19"/>
        <v>15.894</v>
      </c>
      <c r="X21" s="165">
        <f t="shared" si="20"/>
        <v>5.498</v>
      </c>
      <c r="Y21" s="166">
        <f t="shared" si="1"/>
        <v>21.392</v>
      </c>
      <c r="Z21" s="77"/>
    </row>
    <row r="22" spans="1:26" ht="15">
      <c r="A22" s="163" t="s">
        <v>23</v>
      </c>
      <c r="B22" s="163"/>
      <c r="C22" s="164">
        <v>1</v>
      </c>
      <c r="D22" s="161">
        <v>3</v>
      </c>
      <c r="E22" s="186">
        <f t="shared" si="16"/>
        <v>15.894</v>
      </c>
      <c r="F22" s="186">
        <f t="shared" si="17"/>
        <v>16.494</v>
      </c>
      <c r="G22" s="186">
        <f t="shared" si="18"/>
        <v>32.388</v>
      </c>
      <c r="I22" s="103"/>
      <c r="J22" s="163" t="s">
        <v>119</v>
      </c>
      <c r="K22" s="1"/>
      <c r="L22" s="164">
        <v>1</v>
      </c>
      <c r="M22" s="161">
        <v>1</v>
      </c>
      <c r="N22" s="185">
        <f t="shared" si="14"/>
        <v>15.894</v>
      </c>
      <c r="O22" s="185">
        <f t="shared" si="15"/>
        <v>5.498</v>
      </c>
      <c r="P22" s="185">
        <f t="shared" si="0"/>
        <v>21.392</v>
      </c>
      <c r="R22" s="103"/>
      <c r="S22" s="167" t="s">
        <v>260</v>
      </c>
      <c r="T22" s="167"/>
      <c r="U22" s="162">
        <v>1</v>
      </c>
      <c r="V22" s="126">
        <v>1</v>
      </c>
      <c r="W22" s="165">
        <f t="shared" si="19"/>
        <v>15.894</v>
      </c>
      <c r="X22" s="165">
        <f t="shared" si="20"/>
        <v>5.498</v>
      </c>
      <c r="Y22" s="166">
        <f t="shared" si="1"/>
        <v>21.392</v>
      </c>
      <c r="Z22" s="77"/>
    </row>
    <row r="23" spans="1:26" ht="15">
      <c r="A23" s="163" t="s">
        <v>111</v>
      </c>
      <c r="B23" s="164"/>
      <c r="C23" s="164">
        <v>1</v>
      </c>
      <c r="D23" s="161">
        <v>3</v>
      </c>
      <c r="E23" s="186">
        <f t="shared" si="16"/>
        <v>15.894</v>
      </c>
      <c r="F23" s="186">
        <f t="shared" si="17"/>
        <v>16.494</v>
      </c>
      <c r="G23" s="186">
        <f t="shared" si="18"/>
        <v>32.388</v>
      </c>
      <c r="I23" s="103"/>
      <c r="J23" s="163" t="s">
        <v>250</v>
      </c>
      <c r="K23" s="167"/>
      <c r="L23" s="162">
        <v>1</v>
      </c>
      <c r="M23" s="130">
        <v>1</v>
      </c>
      <c r="N23" s="185">
        <f t="shared" si="14"/>
        <v>15.894</v>
      </c>
      <c r="O23" s="185">
        <f t="shared" si="15"/>
        <v>5.498</v>
      </c>
      <c r="P23" s="185">
        <f t="shared" si="0"/>
        <v>21.392</v>
      </c>
      <c r="R23" s="103"/>
      <c r="S23" s="167" t="s">
        <v>113</v>
      </c>
      <c r="T23" s="167"/>
      <c r="U23" s="162">
        <v>1</v>
      </c>
      <c r="V23" s="130">
        <v>1</v>
      </c>
      <c r="W23" s="165">
        <f t="shared" si="19"/>
        <v>15.894</v>
      </c>
      <c r="X23" s="165">
        <f t="shared" si="20"/>
        <v>5.498</v>
      </c>
      <c r="Y23" s="166">
        <f t="shared" si="1"/>
        <v>21.392</v>
      </c>
      <c r="Z23" s="77"/>
    </row>
    <row r="24" spans="1:26" ht="15">
      <c r="A24" s="163" t="s">
        <v>154</v>
      </c>
      <c r="B24" s="163"/>
      <c r="C24" s="164">
        <v>1</v>
      </c>
      <c r="D24" s="161">
        <v>3</v>
      </c>
      <c r="E24" s="186">
        <f t="shared" si="16"/>
        <v>15.894</v>
      </c>
      <c r="F24" s="186">
        <f t="shared" si="17"/>
        <v>16.494</v>
      </c>
      <c r="G24" s="186">
        <f t="shared" si="18"/>
        <v>32.388</v>
      </c>
      <c r="I24" s="103"/>
      <c r="J24" s="163" t="s">
        <v>150</v>
      </c>
      <c r="K24" s="163"/>
      <c r="L24" s="164">
        <v>1</v>
      </c>
      <c r="M24" s="130">
        <v>1</v>
      </c>
      <c r="N24" s="185">
        <f t="shared" si="14"/>
        <v>15.894</v>
      </c>
      <c r="O24" s="185">
        <f t="shared" si="15"/>
        <v>5.498</v>
      </c>
      <c r="P24" s="185">
        <f t="shared" si="0"/>
        <v>21.392</v>
      </c>
      <c r="R24" s="103"/>
      <c r="S24" s="167" t="s">
        <v>245</v>
      </c>
      <c r="T24" s="167"/>
      <c r="U24" s="162">
        <v>1</v>
      </c>
      <c r="V24" s="130">
        <v>1</v>
      </c>
      <c r="W24" s="165">
        <f t="shared" si="19"/>
        <v>15.894</v>
      </c>
      <c r="X24" s="165">
        <f t="shared" si="20"/>
        <v>5.498</v>
      </c>
      <c r="Y24" s="166">
        <f t="shared" si="1"/>
        <v>21.392</v>
      </c>
      <c r="Z24" s="77"/>
    </row>
    <row r="25" spans="1:26" ht="15">
      <c r="A25" s="163" t="s">
        <v>153</v>
      </c>
      <c r="B25" s="163"/>
      <c r="C25" s="164">
        <v>1</v>
      </c>
      <c r="D25" s="161">
        <v>3</v>
      </c>
      <c r="E25" s="186">
        <f t="shared" si="16"/>
        <v>15.894</v>
      </c>
      <c r="F25" s="186">
        <f t="shared" si="17"/>
        <v>16.494</v>
      </c>
      <c r="G25" s="186">
        <f t="shared" si="18"/>
        <v>32.388</v>
      </c>
      <c r="I25" s="103"/>
      <c r="J25" s="167" t="s">
        <v>160</v>
      </c>
      <c r="K25" s="167"/>
      <c r="L25" s="162">
        <v>1</v>
      </c>
      <c r="M25" s="130">
        <v>1</v>
      </c>
      <c r="N25" s="185">
        <f t="shared" si="14"/>
        <v>15.894</v>
      </c>
      <c r="O25" s="185">
        <f t="shared" si="15"/>
        <v>5.498</v>
      </c>
      <c r="P25" s="185">
        <f t="shared" si="0"/>
        <v>21.392</v>
      </c>
      <c r="R25" s="103"/>
      <c r="S25" s="163" t="s">
        <v>142</v>
      </c>
      <c r="T25" s="163"/>
      <c r="U25" s="164">
        <v>1</v>
      </c>
      <c r="V25" s="161">
        <v>1</v>
      </c>
      <c r="W25" s="165">
        <f t="shared" si="19"/>
        <v>15.894</v>
      </c>
      <c r="X25" s="165">
        <f t="shared" si="20"/>
        <v>5.498</v>
      </c>
      <c r="Y25" s="166">
        <f t="shared" si="1"/>
        <v>21.392</v>
      </c>
      <c r="Z25" s="77"/>
    </row>
    <row r="26" spans="1:26" ht="15">
      <c r="A26" s="163" t="s">
        <v>30</v>
      </c>
      <c r="B26" s="163"/>
      <c r="C26" s="164">
        <v>1</v>
      </c>
      <c r="D26" s="161">
        <v>3</v>
      </c>
      <c r="E26" s="186">
        <f t="shared" si="16"/>
        <v>15.894</v>
      </c>
      <c r="F26" s="186">
        <f t="shared" si="17"/>
        <v>16.494</v>
      </c>
      <c r="G26" s="186">
        <f t="shared" si="18"/>
        <v>32.388</v>
      </c>
      <c r="I26" s="103"/>
      <c r="J26" s="163" t="s">
        <v>26</v>
      </c>
      <c r="K26" s="167"/>
      <c r="L26" s="164">
        <v>1</v>
      </c>
      <c r="M26" s="161">
        <v>1</v>
      </c>
      <c r="N26" s="185">
        <f t="shared" si="14"/>
        <v>15.894</v>
      </c>
      <c r="O26" s="185">
        <f t="shared" si="15"/>
        <v>5.498</v>
      </c>
      <c r="P26" s="185">
        <f t="shared" si="0"/>
        <v>21.392</v>
      </c>
      <c r="R26" s="103"/>
      <c r="S26" s="163" t="s">
        <v>25</v>
      </c>
      <c r="T26" s="163"/>
      <c r="U26" s="164">
        <v>1</v>
      </c>
      <c r="V26" s="161">
        <v>1</v>
      </c>
      <c r="W26" s="165">
        <f t="shared" si="19"/>
        <v>15.894</v>
      </c>
      <c r="X26" s="165">
        <f t="shared" si="20"/>
        <v>5.498</v>
      </c>
      <c r="Y26" s="166">
        <f t="shared" si="1"/>
        <v>21.392</v>
      </c>
      <c r="Z26" s="77"/>
    </row>
    <row r="27" spans="1:26" ht="15">
      <c r="A27" s="163" t="s">
        <v>205</v>
      </c>
      <c r="B27" s="163"/>
      <c r="C27" s="164">
        <v>1</v>
      </c>
      <c r="D27" s="161">
        <v>3</v>
      </c>
      <c r="E27" s="186">
        <f t="shared" si="16"/>
        <v>15.894</v>
      </c>
      <c r="F27" s="186">
        <f t="shared" si="17"/>
        <v>16.494</v>
      </c>
      <c r="G27" s="186">
        <f t="shared" si="18"/>
        <v>32.388</v>
      </c>
      <c r="I27" s="103"/>
      <c r="J27" s="163" t="s">
        <v>180</v>
      </c>
      <c r="K27" s="163"/>
      <c r="L27" s="164">
        <v>1</v>
      </c>
      <c r="M27" s="161">
        <v>1</v>
      </c>
      <c r="N27" s="185">
        <f t="shared" si="14"/>
        <v>15.894</v>
      </c>
      <c r="O27" s="185">
        <f t="shared" si="15"/>
        <v>5.498</v>
      </c>
      <c r="P27" s="185">
        <f t="shared" si="0"/>
        <v>21.392</v>
      </c>
      <c r="R27" s="103"/>
      <c r="S27" s="163" t="s">
        <v>266</v>
      </c>
      <c r="T27" s="163"/>
      <c r="U27" s="164">
        <v>1</v>
      </c>
      <c r="V27" s="161">
        <v>1</v>
      </c>
      <c r="W27" s="165">
        <f t="shared" si="19"/>
        <v>15.894</v>
      </c>
      <c r="X27" s="165">
        <f t="shared" si="20"/>
        <v>5.498</v>
      </c>
      <c r="Y27" s="166">
        <f t="shared" si="1"/>
        <v>21.392</v>
      </c>
      <c r="Z27" s="77"/>
    </row>
    <row r="28" spans="1:26" ht="15">
      <c r="A28" s="163" t="s">
        <v>255</v>
      </c>
      <c r="B28" s="163"/>
      <c r="C28" s="164">
        <v>1</v>
      </c>
      <c r="D28" s="161">
        <v>2</v>
      </c>
      <c r="E28" s="186">
        <f t="shared" si="16"/>
        <v>15.894</v>
      </c>
      <c r="F28" s="186">
        <f t="shared" si="17"/>
        <v>10.996</v>
      </c>
      <c r="G28" s="186">
        <f t="shared" si="18"/>
        <v>26.89</v>
      </c>
      <c r="I28" s="103"/>
      <c r="J28" s="163" t="s">
        <v>264</v>
      </c>
      <c r="K28" s="163"/>
      <c r="L28" s="164">
        <v>1</v>
      </c>
      <c r="M28" s="161">
        <v>1</v>
      </c>
      <c r="N28" s="185">
        <f t="shared" si="14"/>
        <v>15.894</v>
      </c>
      <c r="O28" s="185">
        <f t="shared" si="15"/>
        <v>5.498</v>
      </c>
      <c r="P28" s="185">
        <f t="shared" si="0"/>
        <v>21.392</v>
      </c>
      <c r="R28" s="103"/>
      <c r="S28" s="188" t="s">
        <v>120</v>
      </c>
      <c r="T28" s="162"/>
      <c r="U28" s="162">
        <v>1</v>
      </c>
      <c r="V28" s="130">
        <v>1</v>
      </c>
      <c r="W28" s="165">
        <f t="shared" si="19"/>
        <v>15.894</v>
      </c>
      <c r="X28" s="165">
        <f t="shared" si="20"/>
        <v>5.498</v>
      </c>
      <c r="Y28" s="187">
        <f t="shared" si="1"/>
        <v>21.392</v>
      </c>
      <c r="Z28" s="77"/>
    </row>
    <row r="29" spans="1:26" ht="15">
      <c r="A29" s="167" t="s">
        <v>151</v>
      </c>
      <c r="B29" s="167"/>
      <c r="C29" s="162">
        <v>1</v>
      </c>
      <c r="D29" s="126">
        <v>2</v>
      </c>
      <c r="E29" s="186">
        <f t="shared" si="16"/>
        <v>15.894</v>
      </c>
      <c r="F29" s="186">
        <f t="shared" si="17"/>
        <v>10.996</v>
      </c>
      <c r="G29" s="186">
        <f t="shared" si="18"/>
        <v>26.89</v>
      </c>
      <c r="I29" s="103"/>
      <c r="J29" s="167" t="s">
        <v>176</v>
      </c>
      <c r="K29" s="167"/>
      <c r="L29" s="162">
        <v>1</v>
      </c>
      <c r="M29" s="130">
        <v>1</v>
      </c>
      <c r="N29" s="185">
        <f t="shared" si="14"/>
        <v>15.894</v>
      </c>
      <c r="O29" s="185">
        <f t="shared" si="15"/>
        <v>5.498</v>
      </c>
      <c r="P29" s="185">
        <f t="shared" si="0"/>
        <v>21.392</v>
      </c>
      <c r="R29" s="103"/>
      <c r="S29" s="163" t="s">
        <v>202</v>
      </c>
      <c r="T29" s="163"/>
      <c r="U29" s="164">
        <v>1</v>
      </c>
      <c r="V29" s="161">
        <v>1</v>
      </c>
      <c r="W29" s="165">
        <f t="shared" si="19"/>
        <v>15.894</v>
      </c>
      <c r="X29" s="165">
        <f t="shared" si="20"/>
        <v>5.498</v>
      </c>
      <c r="Y29" s="166">
        <f t="shared" si="1"/>
        <v>21.392</v>
      </c>
      <c r="Z29" s="77"/>
    </row>
    <row r="30" spans="1:26" ht="15">
      <c r="A30" s="163" t="s">
        <v>165</v>
      </c>
      <c r="B30" s="167"/>
      <c r="C30" s="162">
        <v>1</v>
      </c>
      <c r="D30" s="162">
        <v>2</v>
      </c>
      <c r="E30" s="186">
        <f t="shared" si="16"/>
        <v>15.894</v>
      </c>
      <c r="F30" s="186">
        <f t="shared" si="17"/>
        <v>10.996</v>
      </c>
      <c r="G30" s="186">
        <f t="shared" si="18"/>
        <v>26.89</v>
      </c>
      <c r="I30" s="103"/>
      <c r="J30" s="163" t="s">
        <v>146</v>
      </c>
      <c r="K30" s="167"/>
      <c r="L30" s="162">
        <v>1</v>
      </c>
      <c r="M30" s="130">
        <v>1</v>
      </c>
      <c r="N30" s="185">
        <f t="shared" si="14"/>
        <v>15.894</v>
      </c>
      <c r="O30" s="185">
        <f t="shared" si="15"/>
        <v>5.498</v>
      </c>
      <c r="P30" s="185">
        <f t="shared" si="0"/>
        <v>21.392</v>
      </c>
      <c r="R30" s="103"/>
      <c r="S30" s="163" t="s">
        <v>32</v>
      </c>
      <c r="T30" s="163"/>
      <c r="U30" s="164">
        <v>1</v>
      </c>
      <c r="V30" s="161">
        <v>1</v>
      </c>
      <c r="W30" s="165">
        <f t="shared" si="19"/>
        <v>15.894</v>
      </c>
      <c r="X30" s="165">
        <f t="shared" si="20"/>
        <v>5.498</v>
      </c>
      <c r="Y30" s="166">
        <f t="shared" si="1"/>
        <v>21.392</v>
      </c>
      <c r="Z30" s="77"/>
    </row>
    <row r="31" spans="1:26" ht="15">
      <c r="A31" s="163" t="s">
        <v>179</v>
      </c>
      <c r="B31" s="163"/>
      <c r="C31" s="164">
        <v>1</v>
      </c>
      <c r="D31" s="161">
        <v>1</v>
      </c>
      <c r="E31" s="186">
        <f t="shared" si="16"/>
        <v>15.894</v>
      </c>
      <c r="F31" s="186">
        <f t="shared" si="17"/>
        <v>5.498</v>
      </c>
      <c r="G31" s="186">
        <f t="shared" si="18"/>
        <v>21.392</v>
      </c>
      <c r="I31" s="103"/>
      <c r="J31" s="163" t="s">
        <v>247</v>
      </c>
      <c r="K31" s="167"/>
      <c r="L31" s="162">
        <v>1</v>
      </c>
      <c r="M31" s="130">
        <v>1</v>
      </c>
      <c r="N31" s="185">
        <f t="shared" si="14"/>
        <v>15.894</v>
      </c>
      <c r="O31" s="185">
        <f t="shared" si="15"/>
        <v>5.498</v>
      </c>
      <c r="P31" s="185">
        <f t="shared" si="0"/>
        <v>21.392</v>
      </c>
      <c r="R31" s="103"/>
      <c r="S31" s="163" t="s">
        <v>196</v>
      </c>
      <c r="T31" s="163"/>
      <c r="U31" s="164">
        <v>1</v>
      </c>
      <c r="V31" s="161">
        <v>1</v>
      </c>
      <c r="W31" s="165">
        <f t="shared" si="19"/>
        <v>15.894</v>
      </c>
      <c r="X31" s="165">
        <f t="shared" si="20"/>
        <v>5.498</v>
      </c>
      <c r="Y31" s="166">
        <f t="shared" si="1"/>
        <v>21.392</v>
      </c>
      <c r="Z31" s="77"/>
    </row>
    <row r="32" spans="1:26" ht="15">
      <c r="A32" s="163" t="s">
        <v>193</v>
      </c>
      <c r="B32" s="163"/>
      <c r="C32" s="164">
        <v>1</v>
      </c>
      <c r="D32" s="161">
        <v>1</v>
      </c>
      <c r="E32" s="186">
        <f t="shared" si="16"/>
        <v>15.894</v>
      </c>
      <c r="F32" s="186">
        <f t="shared" si="17"/>
        <v>5.498</v>
      </c>
      <c r="G32" s="186">
        <f t="shared" si="18"/>
        <v>21.392</v>
      </c>
      <c r="I32" s="103"/>
      <c r="J32" s="163" t="s">
        <v>195</v>
      </c>
      <c r="K32" s="163"/>
      <c r="L32" s="164">
        <v>1</v>
      </c>
      <c r="M32" s="161">
        <v>1</v>
      </c>
      <c r="N32" s="185">
        <f t="shared" si="14"/>
        <v>15.894</v>
      </c>
      <c r="O32" s="185">
        <f t="shared" si="15"/>
        <v>5.498</v>
      </c>
      <c r="P32" s="185">
        <f t="shared" si="0"/>
        <v>21.392</v>
      </c>
      <c r="R32" s="103"/>
      <c r="S32" s="167" t="s">
        <v>33</v>
      </c>
      <c r="T32" s="167"/>
      <c r="U32" s="162">
        <v>1</v>
      </c>
      <c r="V32" s="130">
        <v>1</v>
      </c>
      <c r="W32" s="165">
        <f t="shared" si="19"/>
        <v>15.894</v>
      </c>
      <c r="X32" s="165">
        <f t="shared" si="20"/>
        <v>5.498</v>
      </c>
      <c r="Y32" s="166">
        <f t="shared" si="1"/>
        <v>21.392</v>
      </c>
      <c r="Z32" s="77"/>
    </row>
    <row r="33" spans="1:26" ht="15">
      <c r="A33" s="167" t="s">
        <v>36</v>
      </c>
      <c r="B33" s="167"/>
      <c r="C33" s="162">
        <v>1</v>
      </c>
      <c r="D33" s="126">
        <v>1</v>
      </c>
      <c r="E33" s="186">
        <f t="shared" si="16"/>
        <v>15.894</v>
      </c>
      <c r="F33" s="186">
        <f t="shared" si="17"/>
        <v>5.498</v>
      </c>
      <c r="G33" s="186">
        <f t="shared" si="18"/>
        <v>21.392</v>
      </c>
      <c r="I33" s="103"/>
      <c r="J33" s="163" t="s">
        <v>282</v>
      </c>
      <c r="K33" s="21"/>
      <c r="L33" s="184">
        <v>1</v>
      </c>
      <c r="M33" s="161">
        <v>1</v>
      </c>
      <c r="N33" s="185">
        <f t="shared" si="14"/>
        <v>15.894</v>
      </c>
      <c r="O33" s="185">
        <f t="shared" si="15"/>
        <v>5.498</v>
      </c>
      <c r="P33" s="185">
        <f t="shared" si="0"/>
        <v>21.392</v>
      </c>
      <c r="R33" s="103"/>
      <c r="S33" s="163" t="s">
        <v>191</v>
      </c>
      <c r="T33" s="163"/>
      <c r="U33" s="164">
        <v>1</v>
      </c>
      <c r="V33" s="161">
        <v>1</v>
      </c>
      <c r="W33" s="165">
        <f t="shared" si="19"/>
        <v>15.894</v>
      </c>
      <c r="X33" s="165">
        <f t="shared" si="20"/>
        <v>5.498</v>
      </c>
      <c r="Y33" s="166">
        <f t="shared" si="1"/>
        <v>21.392</v>
      </c>
      <c r="Z33" s="77"/>
    </row>
    <row r="34" spans="1:26" ht="15">
      <c r="A34" s="163" t="s">
        <v>177</v>
      </c>
      <c r="B34" s="163"/>
      <c r="C34" s="164">
        <v>1</v>
      </c>
      <c r="D34" s="161">
        <v>1</v>
      </c>
      <c r="E34" s="186">
        <f t="shared" si="16"/>
        <v>15.894</v>
      </c>
      <c r="F34" s="186">
        <f t="shared" si="17"/>
        <v>5.498</v>
      </c>
      <c r="G34" s="186">
        <f t="shared" si="18"/>
        <v>21.392</v>
      </c>
      <c r="I34" s="103"/>
      <c r="J34" s="163" t="s">
        <v>192</v>
      </c>
      <c r="K34" s="163"/>
      <c r="L34" s="164">
        <v>1</v>
      </c>
      <c r="M34" s="161">
        <v>1</v>
      </c>
      <c r="N34" s="185">
        <f t="shared" si="14"/>
        <v>15.894</v>
      </c>
      <c r="O34" s="185">
        <f t="shared" si="15"/>
        <v>5.498</v>
      </c>
      <c r="P34" s="185">
        <f t="shared" si="0"/>
        <v>21.392</v>
      </c>
      <c r="R34" s="103"/>
      <c r="S34" s="163" t="s">
        <v>34</v>
      </c>
      <c r="T34" s="163"/>
      <c r="U34" s="164">
        <v>1</v>
      </c>
      <c r="V34" s="161">
        <v>1</v>
      </c>
      <c r="W34" s="165">
        <f t="shared" si="19"/>
        <v>15.894</v>
      </c>
      <c r="X34" s="165">
        <f t="shared" si="20"/>
        <v>5.498</v>
      </c>
      <c r="Y34" s="166">
        <f t="shared" si="1"/>
        <v>21.392</v>
      </c>
      <c r="Z34" s="77"/>
    </row>
    <row r="35" spans="1:26" ht="15">
      <c r="A35" s="163" t="s">
        <v>265</v>
      </c>
      <c r="B35" s="163"/>
      <c r="C35" s="164">
        <v>1</v>
      </c>
      <c r="D35" s="161">
        <v>1</v>
      </c>
      <c r="E35" s="186">
        <f t="shared" si="16"/>
        <v>15.894</v>
      </c>
      <c r="F35" s="186">
        <f t="shared" si="17"/>
        <v>5.498</v>
      </c>
      <c r="G35" s="186">
        <f t="shared" si="18"/>
        <v>21.392</v>
      </c>
      <c r="I35" s="103"/>
      <c r="J35" s="167" t="s">
        <v>95</v>
      </c>
      <c r="K35" s="167"/>
      <c r="L35" s="162">
        <v>1</v>
      </c>
      <c r="M35" s="130">
        <v>1</v>
      </c>
      <c r="N35" s="185">
        <f t="shared" si="14"/>
        <v>15.894</v>
      </c>
      <c r="O35" s="185">
        <f t="shared" si="15"/>
        <v>5.498</v>
      </c>
      <c r="P35" s="185">
        <f t="shared" si="0"/>
        <v>21.392</v>
      </c>
      <c r="R35" s="103"/>
      <c r="S35" s="167" t="s">
        <v>246</v>
      </c>
      <c r="T35" s="167"/>
      <c r="U35" s="162">
        <v>1</v>
      </c>
      <c r="V35" s="130">
        <v>1</v>
      </c>
      <c r="W35" s="165">
        <f t="shared" si="19"/>
        <v>15.894</v>
      </c>
      <c r="X35" s="165">
        <f t="shared" si="20"/>
        <v>5.498</v>
      </c>
      <c r="Y35" s="166">
        <f t="shared" si="1"/>
        <v>21.392</v>
      </c>
      <c r="Z35" s="77"/>
    </row>
    <row r="36" spans="1:26" ht="15">
      <c r="A36" s="163" t="s">
        <v>194</v>
      </c>
      <c r="B36" s="163"/>
      <c r="C36" s="164">
        <v>1</v>
      </c>
      <c r="D36" s="161">
        <v>1</v>
      </c>
      <c r="E36" s="186">
        <f t="shared" si="16"/>
        <v>15.894</v>
      </c>
      <c r="F36" s="186">
        <f t="shared" si="17"/>
        <v>5.498</v>
      </c>
      <c r="G36" s="186">
        <f t="shared" si="18"/>
        <v>21.392</v>
      </c>
      <c r="H36" s="1"/>
      <c r="I36" s="103"/>
      <c r="J36" s="167" t="s">
        <v>9</v>
      </c>
      <c r="K36" s="167"/>
      <c r="L36" s="162">
        <v>1</v>
      </c>
      <c r="M36" s="130">
        <v>1</v>
      </c>
      <c r="N36" s="185">
        <f t="shared" si="14"/>
        <v>15.894</v>
      </c>
      <c r="O36" s="185">
        <f t="shared" si="15"/>
        <v>5.498</v>
      </c>
      <c r="P36" s="185">
        <f t="shared" si="0"/>
        <v>21.392</v>
      </c>
      <c r="Q36" s="1"/>
      <c r="R36" s="103"/>
      <c r="S36" s="163" t="s">
        <v>149</v>
      </c>
      <c r="T36" s="163"/>
      <c r="U36" s="164">
        <v>1</v>
      </c>
      <c r="V36" s="161">
        <v>1</v>
      </c>
      <c r="W36" s="165">
        <f t="shared" si="19"/>
        <v>15.894</v>
      </c>
      <c r="X36" s="165">
        <f t="shared" si="20"/>
        <v>5.498</v>
      </c>
      <c r="Y36" s="166">
        <f t="shared" si="1"/>
        <v>21.392</v>
      </c>
      <c r="Z36" s="77"/>
    </row>
    <row r="37" spans="1:26" ht="15.75" customHeight="1" thickBot="1">
      <c r="A37" s="174" t="s">
        <v>112</v>
      </c>
      <c r="B37" s="174"/>
      <c r="C37" s="196">
        <v>1</v>
      </c>
      <c r="D37" s="197">
        <v>1</v>
      </c>
      <c r="E37" s="175">
        <f t="shared" si="16"/>
        <v>15.894</v>
      </c>
      <c r="F37" s="175">
        <f t="shared" si="17"/>
        <v>5.498</v>
      </c>
      <c r="G37" s="175">
        <f t="shared" si="18"/>
        <v>21.392</v>
      </c>
      <c r="H37" s="101"/>
      <c r="I37" s="24"/>
      <c r="J37" s="201" t="s">
        <v>258</v>
      </c>
      <c r="K37" s="174"/>
      <c r="L37" s="196">
        <v>1</v>
      </c>
      <c r="M37" s="197">
        <v>1</v>
      </c>
      <c r="N37" s="198">
        <f t="shared" si="14"/>
        <v>15.894</v>
      </c>
      <c r="O37" s="198">
        <f t="shared" si="15"/>
        <v>5.498</v>
      </c>
      <c r="P37" s="198">
        <f t="shared" si="0"/>
        <v>21.392</v>
      </c>
      <c r="Q37" s="101"/>
      <c r="R37" s="24"/>
      <c r="S37" s="128"/>
      <c r="T37" s="129"/>
      <c r="U37" s="129"/>
      <c r="V37" s="129"/>
      <c r="W37" s="129"/>
      <c r="X37" s="199"/>
      <c r="Y37" s="200"/>
      <c r="Z37" s="101"/>
    </row>
    <row r="38" spans="1:30" ht="15.75" customHeight="1" thickBot="1" thickTop="1">
      <c r="A38" s="1"/>
      <c r="B38" s="1"/>
      <c r="C38" s="11">
        <f>SUM(C3:C37)</f>
        <v>52</v>
      </c>
      <c r="D38" s="11">
        <f>SUM(D3:D37)</f>
        <v>136</v>
      </c>
      <c r="L38" s="124">
        <f>SUM(L3:L37)</f>
        <v>49</v>
      </c>
      <c r="M38" s="124">
        <f>SUM(M3:M37)</f>
        <v>78</v>
      </c>
      <c r="O38" s="208" t="s">
        <v>186</v>
      </c>
      <c r="P38" s="176">
        <f>SUM(P15:P37)</f>
        <v>492.01599999999996</v>
      </c>
      <c r="U38" s="124">
        <f>SUM(U3:U37)</f>
        <v>50</v>
      </c>
      <c r="V38" s="124">
        <f>SUM(V3:V37)</f>
        <v>77</v>
      </c>
      <c r="X38" s="208" t="s">
        <v>186</v>
      </c>
      <c r="Y38" s="178">
        <f>SUM(Y16:Y36)</f>
        <v>449.23199999999997</v>
      </c>
      <c r="AD38" s="2"/>
    </row>
    <row r="39" spans="1:25" ht="11.25" customHeight="1" thickTop="1">
      <c r="A39" s="1"/>
      <c r="B39" s="1"/>
      <c r="C39" s="11"/>
      <c r="D39" s="1"/>
      <c r="O39" s="181"/>
      <c r="P39" s="177"/>
      <c r="S39" s="203" t="s">
        <v>137</v>
      </c>
      <c r="T39" s="259" t="s">
        <v>134</v>
      </c>
      <c r="U39" s="259"/>
      <c r="V39" s="250">
        <f>SUM(H3:H13)</f>
        <v>1299</v>
      </c>
      <c r="W39" s="251"/>
      <c r="X39" s="181"/>
      <c r="Y39" s="182"/>
    </row>
    <row r="40" spans="1:23" ht="12" customHeight="1">
      <c r="A40" s="1"/>
      <c r="B40" s="1"/>
      <c r="F40" s="171" t="s">
        <v>186</v>
      </c>
      <c r="G40" s="20">
        <f>SUM(G15:G37)</f>
        <v>651.4580000000002</v>
      </c>
      <c r="S40" s="204" t="s">
        <v>139</v>
      </c>
      <c r="T40" s="260" t="s">
        <v>131</v>
      </c>
      <c r="U40" s="260"/>
      <c r="V40" s="252">
        <f>SUM(H14,Q3:Q11)</f>
        <v>1026</v>
      </c>
      <c r="W40" s="253"/>
    </row>
    <row r="41" spans="19:23" ht="12" customHeight="1">
      <c r="S41" s="204" t="s">
        <v>138</v>
      </c>
      <c r="T41" s="260" t="s">
        <v>132</v>
      </c>
      <c r="U41" s="260"/>
      <c r="V41" s="252">
        <f>SUM(Q12:Q14,Z3:Z4)</f>
        <v>547</v>
      </c>
      <c r="W41" s="253"/>
    </row>
    <row r="42" spans="1:23" ht="12" customHeight="1">
      <c r="A42" s="257" t="s">
        <v>274</v>
      </c>
      <c r="B42" s="257"/>
      <c r="C42" s="257"/>
      <c r="D42" s="248">
        <v>2400</v>
      </c>
      <c r="E42" s="248"/>
      <c r="F42" s="123" t="s">
        <v>121</v>
      </c>
      <c r="G42" s="153" t="s">
        <v>135</v>
      </c>
      <c r="H42" s="125">
        <v>151</v>
      </c>
      <c r="I42" s="107" t="s">
        <v>3</v>
      </c>
      <c r="J42" s="154">
        <v>15.894</v>
      </c>
      <c r="S42" s="204" t="s">
        <v>183</v>
      </c>
      <c r="T42" s="260" t="s">
        <v>184</v>
      </c>
      <c r="U42" s="260"/>
      <c r="V42" s="252">
        <v>268</v>
      </c>
      <c r="W42" s="253"/>
    </row>
    <row r="43" spans="1:23" ht="12" customHeight="1">
      <c r="A43" s="257" t="s">
        <v>275</v>
      </c>
      <c r="B43" s="257"/>
      <c r="C43" s="257"/>
      <c r="D43" s="248">
        <v>1600</v>
      </c>
      <c r="E43" s="248"/>
      <c r="F43" s="123" t="s">
        <v>121</v>
      </c>
      <c r="G43" s="153" t="s">
        <v>136</v>
      </c>
      <c r="H43" s="125">
        <v>291</v>
      </c>
      <c r="I43" s="107" t="s">
        <v>3</v>
      </c>
      <c r="J43" s="154">
        <v>5.498</v>
      </c>
      <c r="S43" s="204" t="s">
        <v>140</v>
      </c>
      <c r="T43" s="260" t="s">
        <v>133</v>
      </c>
      <c r="U43" s="260"/>
      <c r="V43" s="252">
        <v>388</v>
      </c>
      <c r="W43" s="253"/>
    </row>
    <row r="44" spans="1:23" ht="12" customHeight="1">
      <c r="A44" s="155"/>
      <c r="B44" s="155"/>
      <c r="C44" s="155"/>
      <c r="S44" s="204" t="s">
        <v>283</v>
      </c>
      <c r="T44" s="260" t="s">
        <v>284</v>
      </c>
      <c r="U44" s="260"/>
      <c r="V44" s="252">
        <v>172</v>
      </c>
      <c r="W44" s="253"/>
    </row>
    <row r="45" spans="1:23" ht="12" customHeight="1" thickBot="1">
      <c r="A45" s="258" t="s">
        <v>276</v>
      </c>
      <c r="B45" s="258"/>
      <c r="C45" s="258"/>
      <c r="D45" s="256">
        <v>1592.71</v>
      </c>
      <c r="E45" s="256"/>
      <c r="F45" s="6" t="s">
        <v>121</v>
      </c>
      <c r="G45" s="206">
        <v>37</v>
      </c>
      <c r="H45" s="202"/>
      <c r="I45" s="207" t="s">
        <v>3</v>
      </c>
      <c r="J45" s="173">
        <v>43.046</v>
      </c>
      <c r="S45" s="205" t="s">
        <v>185</v>
      </c>
      <c r="T45" s="249" t="s">
        <v>285</v>
      </c>
      <c r="U45" s="249"/>
      <c r="V45" s="254">
        <v>296</v>
      </c>
      <c r="W45" s="255"/>
    </row>
    <row r="46" ht="12" customHeight="1" thickTop="1">
      <c r="E46" s="156"/>
    </row>
    <row r="47" ht="12" customHeight="1"/>
    <row r="48" ht="12" customHeight="1">
      <c r="W48" s="108"/>
    </row>
    <row r="50" ht="15">
      <c r="J50" s="20"/>
    </row>
  </sheetData>
  <sheetProtection/>
  <mergeCells count="20">
    <mergeCell ref="D45:E45"/>
    <mergeCell ref="A42:C42"/>
    <mergeCell ref="A43:C43"/>
    <mergeCell ref="A45:C45"/>
    <mergeCell ref="T39:U39"/>
    <mergeCell ref="T40:U40"/>
    <mergeCell ref="T41:U41"/>
    <mergeCell ref="T42:U42"/>
    <mergeCell ref="T43:U43"/>
    <mergeCell ref="T44:U44"/>
    <mergeCell ref="D42:E42"/>
    <mergeCell ref="D43:E43"/>
    <mergeCell ref="T45:U45"/>
    <mergeCell ref="V39:W39"/>
    <mergeCell ref="V40:W40"/>
    <mergeCell ref="V41:W41"/>
    <mergeCell ref="V42:W42"/>
    <mergeCell ref="V43:W43"/>
    <mergeCell ref="V44:W44"/>
    <mergeCell ref="V45:W45"/>
  </mergeCells>
  <printOptions/>
  <pageMargins left="0.03937007874015748" right="0.03937007874015748" top="0.07874015748031496" bottom="0.07874015748031496" header="0.31496062992125984" footer="0.31496062992125984"/>
  <pageSetup orientation="landscape" paperSize="9" scale="89" r:id="rId1"/>
  <ignoredErrors>
    <ignoredError sqref="B3:B14" numberStoredAsText="1"/>
    <ignoredError sqref="V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Arturo</cp:lastModifiedBy>
  <cp:lastPrinted>2012-12-13T11:13:04Z</cp:lastPrinted>
  <dcterms:created xsi:type="dcterms:W3CDTF">2010-04-29T10:44:51Z</dcterms:created>
  <dcterms:modified xsi:type="dcterms:W3CDTF">2012-12-19T10:25:04Z</dcterms:modified>
  <cp:category/>
  <cp:version/>
  <cp:contentType/>
  <cp:contentStatus/>
</cp:coreProperties>
</file>